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mc:AlternateContent xmlns:mc="http://schemas.openxmlformats.org/markup-compatibility/2006">
    <mc:Choice Requires="x15">
      <x15ac:absPath xmlns:x15ac="http://schemas.microsoft.com/office/spreadsheetml/2010/11/ac" url="S:\INSURANCE\1_LEGISLATION\1.6 STANDARDS\FIMA STANDARDS - GAZETTED\"/>
    </mc:Choice>
  </mc:AlternateContent>
  <xr:revisionPtr revIDLastSave="0" documentId="8_{961F674E-D751-4FB3-868C-8C16642616DC}" xr6:coauthVersionLast="47" xr6:coauthVersionMax="47" xr10:uidLastSave="{00000000-0000-0000-0000-000000000000}"/>
  <bookViews>
    <workbookView xWindow="-120" yWindow="-120" windowWidth="20730" windowHeight="11040" firstSheet="10" activeTab="10" xr2:uid="{00000000-000D-0000-FFFF-FFFF00000000}"/>
  </bookViews>
  <sheets>
    <sheet name="PHASE 1 " sheetId="1" r:id="rId1"/>
    <sheet name="Summary of Progress Chart -Ph 1" sheetId="3" r:id="rId2"/>
    <sheet name="PHASE 2" sheetId="4" r:id="rId3"/>
    <sheet name="Summary of Progress Chart -Ph 2" sheetId="6" r:id="rId4"/>
    <sheet name="PHASE 3" sheetId="8" r:id="rId5"/>
    <sheet name="Summary of Progress Chart -Ph 3" sheetId="12" r:id="rId6"/>
    <sheet name="PHASE 4" sheetId="15" r:id="rId7"/>
    <sheet name="Summary of Progress Chart -Ph 4" sheetId="16" r:id="rId8"/>
    <sheet name="TOTAL REGS &amp; STDS - OVERVIEW" sheetId="19" r:id="rId9"/>
    <sheet name="TOTAL REGS &amp; STDS SUMMARIZED" sheetId="17" r:id="rId10"/>
    <sheet name="NOV_2025 - TOTAL REGS &amp; STDS" sheetId="25" r:id="rId11"/>
    <sheet name="IFRS17" sheetId="24" r:id="rId12"/>
    <sheet name="Board Approved SL" sheetId="23" r:id="rId13"/>
    <sheet name="Grandfathering of SL" sheetId="21" r:id="rId14"/>
    <sheet name="Remaining Regulations &amp; Standar" sheetId="13" r:id="rId15"/>
  </sheets>
  <definedNames>
    <definedName name="_Hlk118911627" localSheetId="9">'TOTAL REGS &amp; STDS SUMMARIZED'!$C$54</definedName>
    <definedName name="_Toc521064456" localSheetId="8">'TOTAL REGS &amp; STDS - OVERVIEW'!$A$3</definedName>
    <definedName name="_Toc521064456" localSheetId="9">'TOTAL REGS &amp; STDS SUMMARIZED'!$A$3</definedName>
    <definedName name="_Toc521496016" localSheetId="13">'Grandfathering of SL'!$A$6</definedName>
    <definedName name="_Toc521496016" localSheetId="14">'Remaining Regulations &amp; Standar'!$A$6</definedName>
    <definedName name="dstagC" localSheetId="0">"1533301691"</definedName>
    <definedName name="dstagC" localSheetId="2">"1533301691"</definedName>
    <definedName name="dstagC" localSheetId="4">"1533301691"</definedName>
    <definedName name="dstagC" localSheetId="6">"1533301691"</definedName>
    <definedName name="dstagC" localSheetId="1">"1533301691"</definedName>
    <definedName name="dstagC" localSheetId="3">"1533301691"</definedName>
    <definedName name="dstagC" localSheetId="5">"1533301691"</definedName>
    <definedName name="dstagC" localSheetId="7">"1533301691"</definedName>
    <definedName name="_xlnm.Print_Area" localSheetId="13">'Grandfathering of SL'!$A$1:$E$87</definedName>
    <definedName name="_xlnm.Print_Area" localSheetId="10">'NOV_2025 - TOTAL REGS &amp; STDS'!$A$1:$E$174</definedName>
    <definedName name="_xlnm.Print_Area" localSheetId="0">'PHASE 1 '!$A$1:$L$131</definedName>
    <definedName name="_xlnm.Print_Area" localSheetId="2">'PHASE 2'!$A$1:$L$83</definedName>
    <definedName name="_xlnm.Print_Area" localSheetId="4">'PHASE 3'!$A$1:$L$75</definedName>
    <definedName name="_xlnm.Print_Area" localSheetId="6">'PHASE 4'!$A$1:$L$92</definedName>
    <definedName name="_xlnm.Print_Area" localSheetId="1">'Summary of Progress Chart -Ph 1'!$A$1:$E$37</definedName>
    <definedName name="_xlnm.Print_Area" localSheetId="3">'Summary of Progress Chart -Ph 2'!$A$1:$E$35</definedName>
    <definedName name="_xlnm.Print_Area" localSheetId="5">'Summary of Progress Chart -Ph 3'!$A$1:$E$34</definedName>
    <definedName name="_xlnm.Print_Area" localSheetId="7">'Summary of Progress Chart -Ph 4'!$A$1:$E$34</definedName>
    <definedName name="_xlnm.Print_Area" localSheetId="8">'TOTAL REGS &amp; STDS - OVERVIEW'!$A$1:$I$65</definedName>
    <definedName name="_xlnm.Print_Area" localSheetId="9">'TOTAL REGS &amp; STDS SUMMARIZED'!$A$1:$I$152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25" l="1"/>
  <c r="A55" i="25" s="1"/>
  <c r="A56" i="25" s="1"/>
  <c r="A57" i="25" s="1"/>
  <c r="A58" i="25" s="1"/>
  <c r="A59" i="25" s="1"/>
  <c r="A60" i="25" s="1"/>
  <c r="A61" i="25" s="1"/>
  <c r="A62" i="25" s="1"/>
  <c r="A63" i="25" s="1"/>
  <c r="A64" i="25" s="1"/>
  <c r="A65" i="25" s="1"/>
  <c r="A66" i="25" s="1"/>
  <c r="A67" i="25" s="1"/>
  <c r="A68" i="25" s="1"/>
  <c r="A69" i="25" s="1"/>
  <c r="A70" i="25" s="1"/>
  <c r="A71" i="25" s="1"/>
  <c r="A72"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7" i="25" s="1"/>
  <c r="A98" i="25" s="1"/>
  <c r="A99" i="25" s="1"/>
  <c r="A100" i="25" s="1"/>
  <c r="A101" i="25" s="1"/>
  <c r="A102" i="25" s="1"/>
  <c r="A103" i="25" s="1"/>
  <c r="A105" i="25" s="1"/>
  <c r="A106" i="25" s="1"/>
  <c r="A107" i="25" s="1"/>
  <c r="A108" i="25" s="1"/>
  <c r="A109" i="25" s="1"/>
  <c r="A110" i="25" s="1"/>
  <c r="A111" i="25" s="1"/>
  <c r="A112" i="25" s="1"/>
  <c r="A113" i="25" s="1"/>
  <c r="A114" i="25" s="1"/>
  <c r="A115" i="25" s="1"/>
  <c r="A116" i="25" s="1"/>
  <c r="A117" i="25" s="1"/>
  <c r="A118" i="25" s="1"/>
  <c r="A119" i="25" s="1"/>
  <c r="A120" i="25" s="1"/>
  <c r="A121" i="25" s="1"/>
  <c r="A122" i="25" s="1"/>
  <c r="A124" i="25" s="1"/>
  <c r="A125" i="25" s="1"/>
  <c r="A126" i="25" s="1"/>
  <c r="A128" i="25" s="1"/>
  <c r="A129" i="25" s="1"/>
  <c r="A130" i="25" s="1"/>
  <c r="A131" i="25" s="1"/>
  <c r="A132" i="25" s="1"/>
  <c r="A133" i="25" s="1"/>
  <c r="A134" i="25" s="1"/>
  <c r="A135" i="25" s="1"/>
  <c r="A136" i="25" s="1"/>
  <c r="A137" i="25" s="1"/>
  <c r="A138" i="25" s="1"/>
  <c r="A139" i="25" s="1"/>
  <c r="A140" i="25" s="1"/>
  <c r="A141" i="25" s="1"/>
  <c r="A142" i="25" s="1"/>
  <c r="A143" i="25" s="1"/>
  <c r="A144" i="25" s="1"/>
  <c r="A146" i="25" s="1"/>
  <c r="A147" i="25" s="1"/>
  <c r="A149" i="25" s="1"/>
  <c r="A150" i="25" s="1"/>
  <c r="A151" i="25" s="1"/>
  <c r="A153" i="25" s="1"/>
  <c r="A154" i="25" s="1"/>
  <c r="A155" i="25" s="1"/>
  <c r="A156" i="25" s="1"/>
  <c r="A157" i="25" s="1"/>
  <c r="A158" i="25" s="1"/>
  <c r="A159" i="25" s="1"/>
  <c r="A160" i="25" s="1"/>
  <c r="A161" i="25" s="1"/>
  <c r="A162" i="25" s="1"/>
  <c r="A163" i="25" s="1"/>
  <c r="A164" i="25" s="1"/>
  <c r="A165" i="25" s="1"/>
  <c r="A166" i="25" s="1"/>
  <c r="A167" i="25" s="1"/>
  <c r="A168" i="25" s="1"/>
  <c r="A169" i="25" s="1"/>
  <c r="A170" i="25" s="1"/>
  <c r="A171" i="25" s="1"/>
  <c r="A172" i="25" s="1"/>
  <c r="A174" i="25" s="1"/>
  <c r="A53" i="25"/>
  <c r="A52" i="25"/>
  <c r="A34" i="25"/>
  <c r="A35" i="25" s="1"/>
  <c r="A36" i="25" s="1"/>
  <c r="A37" i="25" s="1"/>
  <c r="A38" i="25" s="1"/>
  <c r="A39" i="25" s="1"/>
  <c r="A40" i="25" s="1"/>
  <c r="A41" i="25" s="1"/>
  <c r="A42" i="25" s="1"/>
  <c r="A43" i="25" s="1"/>
  <c r="A44" i="25" s="1"/>
  <c r="A45" i="25" s="1"/>
  <c r="A46" i="25" s="1"/>
  <c r="A48" i="25" s="1"/>
  <c r="A49" i="25" s="1"/>
  <c r="A50" i="25" s="1"/>
  <c r="A8" i="25"/>
  <c r="A6" i="25"/>
  <c r="A118" i="23"/>
  <c r="A75" i="23"/>
  <c r="A76" i="23" s="1"/>
  <c r="A77" i="23" s="1"/>
  <c r="A78" i="23" s="1"/>
  <c r="A79" i="23" s="1"/>
  <c r="A80" i="23" s="1"/>
  <c r="A81" i="23" s="1"/>
  <c r="A82" i="23" s="1"/>
  <c r="A83" i="23" s="1"/>
  <c r="A72" i="23"/>
  <c r="A65" i="23"/>
  <c r="A66" i="23" s="1"/>
  <c r="A67" i="23" s="1"/>
  <c r="A68" i="23" s="1"/>
  <c r="A69" i="23" s="1"/>
  <c r="A53" i="23"/>
  <c r="A54" i="23" s="1"/>
  <c r="A55" i="23" s="1"/>
  <c r="A56" i="23" s="1"/>
  <c r="A57" i="23" s="1"/>
  <c r="A58" i="23" s="1"/>
  <c r="A59" i="23" s="1"/>
  <c r="A60" i="23" s="1"/>
  <c r="A61" i="23" s="1"/>
  <c r="A46" i="23"/>
  <c r="A47" i="23" s="1"/>
  <c r="A48" i="23" s="1"/>
  <c r="A30" i="23"/>
  <c r="A31" i="23" s="1"/>
  <c r="A32" i="23" s="1"/>
  <c r="A33" i="23" s="1"/>
  <c r="A34" i="23" s="1"/>
  <c r="D9" i="19" l="1"/>
  <c r="G43" i="19"/>
  <c r="G42" i="19"/>
  <c r="D27" i="19"/>
  <c r="G22" i="19"/>
  <c r="G5" i="17" l="1"/>
  <c r="G6" i="17"/>
  <c r="G16" i="17"/>
  <c r="E25" i="17"/>
  <c r="D30" i="17"/>
  <c r="E38" i="17"/>
  <c r="E55" i="17"/>
  <c r="E77" i="17"/>
  <c r="D88" i="17"/>
  <c r="E106" i="17"/>
  <c r="D113" i="17"/>
  <c r="E127" i="17"/>
  <c r="D134" i="17"/>
  <c r="E150" i="17"/>
  <c r="D11" i="19"/>
  <c r="D12" i="19" s="1"/>
  <c r="G61" i="19"/>
  <c r="G58" i="19"/>
  <c r="G47" i="19"/>
  <c r="G48" i="19"/>
  <c r="G49" i="19"/>
  <c r="G50" i="19"/>
  <c r="G46" i="19"/>
  <c r="G60" i="19"/>
  <c r="G59" i="19"/>
  <c r="G54" i="19"/>
  <c r="G55" i="19"/>
  <c r="G53" i="19"/>
  <c r="G39" i="19"/>
  <c r="G38" i="19"/>
  <c r="G30" i="19"/>
  <c r="G31" i="19"/>
  <c r="G32" i="19"/>
  <c r="G33" i="19"/>
  <c r="G34" i="19"/>
  <c r="G35" i="19"/>
  <c r="G29" i="19"/>
  <c r="G24" i="19"/>
  <c r="G23" i="19"/>
  <c r="G19" i="19"/>
  <c r="G18" i="19"/>
  <c r="G17" i="19"/>
  <c r="G26" i="19"/>
  <c r="G25" i="19"/>
  <c r="D7" i="19"/>
  <c r="G9" i="19" l="1"/>
  <c r="G15" i="17"/>
  <c r="D151" i="17"/>
  <c r="E151" i="17"/>
  <c r="E4" i="16"/>
  <c r="G152" i="17" l="1"/>
  <c r="G18" i="17"/>
  <c r="G17" i="17"/>
  <c r="D6" i="19"/>
  <c r="D5" i="19"/>
  <c r="F92" i="15"/>
  <c r="E6" i="16" s="1"/>
  <c r="G92" i="15"/>
  <c r="E7" i="16" s="1"/>
  <c r="D8" i="19" l="1"/>
  <c r="D51" i="19"/>
  <c r="D64" i="19"/>
  <c r="D56" i="19"/>
  <c r="D44" i="19"/>
  <c r="D40" i="19"/>
  <c r="D36" i="19"/>
  <c r="D20" i="19"/>
  <c r="D92" i="15"/>
  <c r="E5" i="16" s="1"/>
  <c r="E12" i="6" l="1"/>
  <c r="E92" i="15" l="1"/>
  <c r="H92" i="15"/>
  <c r="E8" i="16" s="1"/>
  <c r="I92" i="15"/>
  <c r="D9" i="16" s="1"/>
  <c r="E9" i="16" s="1"/>
  <c r="J92" i="15"/>
  <c r="D10" i="16" s="1"/>
  <c r="E10" i="16" s="1"/>
  <c r="L92" i="15"/>
  <c r="E4" i="12"/>
  <c r="F75" i="8"/>
  <c r="J75" i="8"/>
  <c r="H75" i="8"/>
  <c r="G75" i="8"/>
  <c r="E75" i="8"/>
  <c r="E13" i="16"/>
  <c r="E12" i="16"/>
  <c r="E11" i="16"/>
  <c r="E13" i="12"/>
  <c r="E12" i="12"/>
  <c r="E11" i="12"/>
  <c r="E10" i="12"/>
  <c r="E9" i="12"/>
  <c r="E8" i="12"/>
  <c r="E7" i="12"/>
  <c r="E6" i="12"/>
  <c r="C5" i="12"/>
  <c r="E5" i="12" s="1"/>
  <c r="D75" i="8" l="1"/>
  <c r="L75" i="8"/>
  <c r="I75" i="8"/>
  <c r="A29" i="8" l="1"/>
  <c r="A30" i="8" s="1"/>
  <c r="A35" i="8" s="1"/>
  <c r="A45" i="8" s="1"/>
  <c r="A50" i="8" s="1"/>
  <c r="A51" i="8" s="1"/>
  <c r="A52" i="8" s="1"/>
  <c r="A59" i="8" s="1"/>
  <c r="A60" i="8" s="1"/>
  <c r="A61" i="8" s="1"/>
  <c r="A68" i="8" s="1"/>
  <c r="A69" i="8" s="1"/>
  <c r="A70" i="8" s="1"/>
  <c r="E7" i="6"/>
  <c r="F83" i="4"/>
  <c r="J83" i="4"/>
  <c r="E8" i="6"/>
  <c r="A50" i="4"/>
  <c r="A54" i="4" s="1"/>
  <c r="A55" i="4" s="1"/>
  <c r="A56" i="4" s="1"/>
  <c r="A58" i="4" s="1"/>
  <c r="E11" i="6"/>
  <c r="E13" i="6"/>
  <c r="E10" i="6"/>
  <c r="E9" i="6"/>
  <c r="E6" i="6"/>
  <c r="E5" i="6"/>
  <c r="E4" i="6"/>
  <c r="E9" i="3"/>
  <c r="E10" i="3"/>
  <c r="A72" i="1"/>
  <c r="A77" i="1" s="1"/>
  <c r="A78" i="1" s="1"/>
  <c r="K83" i="4"/>
  <c r="G83" i="4"/>
  <c r="L68" i="4"/>
  <c r="L76" i="4"/>
  <c r="I83" i="4"/>
  <c r="H83" i="4"/>
  <c r="E11" i="3"/>
  <c r="E5" i="3"/>
  <c r="E4" i="3"/>
  <c r="A15" i="4"/>
  <c r="A16" i="4" s="1"/>
  <c r="A22" i="4"/>
  <c r="A41" i="4"/>
  <c r="A42" i="4" s="1"/>
  <c r="A45" i="4"/>
  <c r="A46" i="4" s="1"/>
  <c r="A47" i="4" s="1"/>
  <c r="A64" i="4"/>
  <c r="A65" i="4" s="1"/>
  <c r="A66" i="4" s="1"/>
  <c r="A67" i="4" s="1"/>
  <c r="A75" i="4"/>
  <c r="E6" i="3"/>
  <c r="E7" i="3"/>
  <c r="E12" i="3"/>
  <c r="E8" i="3"/>
  <c r="L83" i="4" l="1"/>
  <c r="A79" i="1"/>
  <c r="A80" i="1" s="1"/>
  <c r="A81" i="1" s="1"/>
  <c r="A82" i="1" s="1"/>
  <c r="A83" i="1" s="1"/>
  <c r="A84" i="1" s="1"/>
  <c r="A85" i="1" s="1"/>
  <c r="A87" i="1" s="1"/>
  <c r="A88" i="1" s="1"/>
  <c r="A91" i="1" s="1"/>
  <c r="A96" i="1" s="1"/>
  <c r="A101" i="1" s="1"/>
  <c r="A102" i="1" s="1"/>
  <c r="A104" i="1" s="1"/>
  <c r="A105" i="1" s="1"/>
  <c r="A108" i="1" s="1"/>
  <c r="A109" i="1" s="1"/>
  <c r="A117" i="1" s="1"/>
  <c r="A118" i="1" s="1"/>
  <c r="A119" i="1" s="1"/>
  <c r="A120" i="1" s="1"/>
  <c r="A121" i="1" s="1"/>
  <c r="A122" i="1" s="1"/>
  <c r="A123" i="1" s="1"/>
  <c r="A124" i="1" s="1"/>
  <c r="A125" i="1" s="1"/>
  <c r="A126" i="1" s="1"/>
  <c r="A127" i="1" s="1"/>
  <c r="A128" i="1" s="1"/>
  <c r="A129" i="1" s="1"/>
  <c r="D14" i="19"/>
  <c r="D15"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Anesia Cloete</author>
  </authors>
  <commentList>
    <comment ref="L16" authorId="0" shapeId="0" xr:uid="{00000000-0006-0000-0000-000001000000}">
      <text>
        <r>
          <rPr>
            <b/>
            <sz val="9"/>
            <color indexed="81"/>
            <rFont val="Tahoma"/>
            <family val="2"/>
          </rPr>
          <t>Anesia Cloete:</t>
        </r>
        <r>
          <rPr>
            <sz val="9"/>
            <color indexed="81"/>
            <rFont val="Tahoma"/>
            <family val="2"/>
          </rPr>
          <t xml:space="preserve">
See Tab: Phase 4 - 14 June 2021</t>
        </r>
      </text>
    </comment>
    <comment ref="L33" authorId="0" shapeId="0" xr:uid="{00000000-0006-0000-0000-000002000000}">
      <text>
        <r>
          <rPr>
            <b/>
            <sz val="9"/>
            <color indexed="81"/>
            <rFont val="Tahoma"/>
            <family val="2"/>
          </rPr>
          <t>Anesia Cloete:</t>
        </r>
        <r>
          <rPr>
            <sz val="9"/>
            <color indexed="81"/>
            <rFont val="Tahoma"/>
            <family val="2"/>
          </rPr>
          <t xml:space="preserve">
Entire Ch 3 referenced as Ch 4 in submission to MoF</t>
        </r>
      </text>
    </comment>
    <comment ref="L37" authorId="0" shapeId="0" xr:uid="{00000000-0006-0000-0000-000003000000}">
      <text>
        <r>
          <rPr>
            <b/>
            <sz val="9"/>
            <color indexed="81"/>
            <rFont val="Tahoma"/>
            <family val="2"/>
          </rPr>
          <t>Anesia Cloete:</t>
        </r>
        <r>
          <rPr>
            <sz val="9"/>
            <color indexed="81"/>
            <rFont val="Tahoma"/>
            <family val="2"/>
          </rPr>
          <t xml:space="preserve">
FM.S.3.8 referenced as FM.S.4.5 in submission to MoF</t>
        </r>
      </text>
    </comment>
    <comment ref="L42" authorId="0" shapeId="0" xr:uid="{00000000-0006-0000-0000-000004000000}">
      <text>
        <r>
          <rPr>
            <b/>
            <sz val="9"/>
            <color indexed="81"/>
            <rFont val="Tahoma"/>
            <family val="2"/>
          </rPr>
          <t>Anesia Cloete:</t>
        </r>
        <r>
          <rPr>
            <sz val="9"/>
            <color indexed="81"/>
            <rFont val="Tahoma"/>
            <family val="2"/>
          </rPr>
          <t xml:space="preserve">
Entire Ch 4 referenced as Ch 5 in submission to MOF.
</t>
        </r>
      </text>
    </comment>
    <comment ref="K119" authorId="0" shapeId="0" xr:uid="{00000000-0006-0000-0000-000005000000}">
      <text>
        <r>
          <rPr>
            <b/>
            <sz val="9"/>
            <color indexed="81"/>
            <rFont val="Tahoma"/>
            <family val="2"/>
          </rPr>
          <t>Anesia Cloete:</t>
        </r>
        <r>
          <rPr>
            <sz val="9"/>
            <color indexed="81"/>
            <rFont val="Tahoma"/>
            <family val="2"/>
          </rPr>
          <t xml:space="preserve">
Draft being reviewed by GRC Division - 11/09/2018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Anesia Cloete</author>
  </authors>
  <commentList>
    <comment ref="B36" authorId="0" shapeId="0" xr:uid="{00000000-0006-0000-0400-000001000000}">
      <text>
        <r>
          <rPr>
            <b/>
            <sz val="9"/>
            <color indexed="81"/>
            <rFont val="Tahoma"/>
            <family val="2"/>
          </rPr>
          <t>Anesia Cloete:</t>
        </r>
        <r>
          <rPr>
            <sz val="9"/>
            <color indexed="81"/>
            <rFont val="Tahoma"/>
            <family val="2"/>
          </rPr>
          <t xml:space="preserve">
To be deleted!</t>
        </r>
      </text>
    </comment>
    <comment ref="B37" authorId="0" shapeId="0" xr:uid="{00000000-0006-0000-0400-000002000000}">
      <text>
        <r>
          <rPr>
            <b/>
            <sz val="9"/>
            <color indexed="81"/>
            <rFont val="Tahoma"/>
            <family val="2"/>
          </rPr>
          <t>Anesia Cloete:</t>
        </r>
        <r>
          <rPr>
            <sz val="9"/>
            <color indexed="81"/>
            <rFont val="Tahoma"/>
            <family val="2"/>
          </rPr>
          <t xml:space="preserve">
To be deleted!</t>
        </r>
      </text>
    </comment>
    <comment ref="L71" authorId="0" shapeId="0" xr:uid="{00000000-0006-0000-0400-000003000000}">
      <text>
        <r>
          <rPr>
            <b/>
            <sz val="9"/>
            <color indexed="81"/>
            <rFont val="Tahoma"/>
            <family val="2"/>
          </rPr>
          <t>Anesia Cloete:</t>
        </r>
        <r>
          <rPr>
            <sz val="9"/>
            <color indexed="81"/>
            <rFont val="Tahoma"/>
            <family val="2"/>
          </rPr>
          <t xml:space="preserve">
This Standard will be finalized together with Phase 4. 14 June 2021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Anesia Cloete</author>
    <author>Simana Chimana</author>
  </authors>
  <commentList>
    <comment ref="L17" authorId="0" shapeId="0" xr:uid="{00000000-0006-0000-0600-000001000000}">
      <text>
        <r>
          <rPr>
            <b/>
            <sz val="9"/>
            <color indexed="81"/>
            <rFont val="Tahoma"/>
            <family val="2"/>
          </rPr>
          <t>Anesia Cloete:</t>
        </r>
        <r>
          <rPr>
            <sz val="9"/>
            <color indexed="81"/>
            <rFont val="Tahoma"/>
            <family val="2"/>
          </rPr>
          <t xml:space="preserve">
See Tab - Phase 1.  This Standard will be finalized together with Phase 4 - 14 June 2021</t>
        </r>
      </text>
    </comment>
    <comment ref="L27" authorId="0" shapeId="0" xr:uid="{00000000-0006-0000-0600-000002000000}">
      <text>
        <r>
          <rPr>
            <b/>
            <sz val="9"/>
            <color indexed="81"/>
            <rFont val="Tahoma"/>
            <family val="2"/>
          </rPr>
          <t>Anesia Cloete:</t>
        </r>
        <r>
          <rPr>
            <sz val="9"/>
            <color indexed="81"/>
            <rFont val="Tahoma"/>
            <family val="2"/>
          </rPr>
          <t xml:space="preserve">
AC: See Tab - Phase 3.  This Standard will be finalized together with Phase 4 - 14 June 2021</t>
        </r>
      </text>
    </comment>
    <comment ref="L83" authorId="0" shapeId="0" xr:uid="{00000000-0006-0000-0600-000003000000}">
      <text>
        <r>
          <rPr>
            <b/>
            <sz val="9"/>
            <color indexed="81"/>
            <rFont val="Tahoma"/>
            <family val="2"/>
          </rPr>
          <t>Anesia Cloete:</t>
        </r>
        <r>
          <rPr>
            <sz val="9"/>
            <color indexed="81"/>
            <rFont val="Tahoma"/>
            <family val="2"/>
          </rPr>
          <t xml:space="preserve">
See Tab Phase 3, this Standard will be finalized together with Phase 4. 14 June 2021</t>
        </r>
      </text>
    </comment>
    <comment ref="K85" authorId="1" shapeId="0" xr:uid="{00000000-0006-0000-0600-000004000000}">
      <text>
        <r>
          <rPr>
            <b/>
            <sz val="9"/>
            <color indexed="81"/>
            <rFont val="Tahoma"/>
            <family val="2"/>
          </rPr>
          <t>Simana Chimana:</t>
        </r>
        <r>
          <rPr>
            <sz val="9"/>
            <color indexed="81"/>
            <rFont val="Tahoma"/>
            <family val="2"/>
          </rPr>
          <t xml:space="preserve">
RPS and Market Conduct Divisions met on 8.9.2021 at 08:00-08:45. We agreed to wait and learn from the experiences that will emanate from the Standard on Treating Customers Fairly.</t>
        </r>
      </text>
    </comment>
    <comment ref="K86" authorId="1" shapeId="0" xr:uid="{00000000-0006-0000-0600-000005000000}">
      <text>
        <r>
          <rPr>
            <b/>
            <sz val="9"/>
            <color indexed="81"/>
            <rFont val="Tahoma"/>
            <family val="2"/>
          </rPr>
          <t>Simana Chimana:</t>
        </r>
        <r>
          <rPr>
            <sz val="9"/>
            <color indexed="81"/>
            <rFont val="Tahoma"/>
            <family val="2"/>
          </rPr>
          <t xml:space="preserve">
RPS and Market Conduct Divisions met on 8.9.2021 at 08:00-08:45. We agreed to wait and learn from the experiences that will emanate from the Standard on Treating Customers Fairly.</t>
        </r>
      </text>
    </comment>
  </commentList>
</comments>
</file>

<file path=xl/sharedStrings.xml><?xml version="1.0" encoding="utf-8"?>
<sst xmlns="http://schemas.openxmlformats.org/spreadsheetml/2006/main" count="4587" uniqueCount="1180">
  <si>
    <t>Chapter 1</t>
  </si>
  <si>
    <t>Preliminary: Chapter 1</t>
  </si>
  <si>
    <t>Status</t>
  </si>
  <si>
    <t>No.</t>
  </si>
  <si>
    <t>Standard #</t>
  </si>
  <si>
    <t>Reviewed by RPS</t>
  </si>
  <si>
    <t>Reviewed by EXCO</t>
  </si>
  <si>
    <t>LCC</t>
  </si>
  <si>
    <t>Reviewed by Legal</t>
  </si>
  <si>
    <t>Sent to Industry</t>
  </si>
  <si>
    <t>To be discussed by EXCO/LCC</t>
  </si>
  <si>
    <t>PRE.S.1.1</t>
  </si>
  <si>
    <t>Definition of valuator</t>
  </si>
  <si>
    <t>√</t>
  </si>
  <si>
    <t>Insurance: Chapter 2</t>
  </si>
  <si>
    <t>INS.S.2.1</t>
  </si>
  <si>
    <t>Capital adequacy requirements for registered insurers</t>
  </si>
  <si>
    <t>INS.S.2.2</t>
  </si>
  <si>
    <t>Determination, calculation and valuation of the assets and liabilities of registered insurers for the purposes of capital adequacy</t>
  </si>
  <si>
    <t>INS.S.2.3</t>
  </si>
  <si>
    <t>Amount of protection that will be afforded in respect of a life policy referred to in Part IV of Chapter 2</t>
  </si>
  <si>
    <t>INS.S.2.4</t>
  </si>
  <si>
    <t>INS.S.2.6</t>
  </si>
  <si>
    <t>Financial reporting requirement for insurance brokers</t>
  </si>
  <si>
    <t>INS.S.2.7</t>
  </si>
  <si>
    <t>Fair treatment of clients and policyholders by registered agents and registered brokers</t>
  </si>
  <si>
    <t>INS.S.2.8</t>
  </si>
  <si>
    <t>Matters with respect to entities commonly known as cell captives</t>
  </si>
  <si>
    <t>INS.S.2.9</t>
  </si>
  <si>
    <t>Amount of commission that may be paid to insurance agents and insurance brokers</t>
  </si>
  <si>
    <t>INS.S.2.10</t>
  </si>
  <si>
    <t>Point-of-sale information to be provided by insurers, insurance agents and insurance brokers to policyholders and potential policyholders</t>
  </si>
  <si>
    <t>INS.S.2.11</t>
  </si>
  <si>
    <t>Provisions governing the registration and on-going requirements for a corporate body to act as an agent</t>
  </si>
  <si>
    <t>INS.S.2.12</t>
  </si>
  <si>
    <t>Sound financial position</t>
  </si>
  <si>
    <t xml:space="preserve">    √</t>
  </si>
  <si>
    <t>Regulation #</t>
  </si>
  <si>
    <t>INS.R.2.1</t>
  </si>
  <si>
    <t>Meaning of Micro-insurance</t>
  </si>
  <si>
    <t>Chapter 3</t>
  </si>
  <si>
    <t>Financial Markets: Chapter 3</t>
  </si>
  <si>
    <t>FM.S.3.1</t>
  </si>
  <si>
    <t>Matters to be included in its listing requirements</t>
  </si>
  <si>
    <t>FM.S.3.3</t>
  </si>
  <si>
    <t>Matters to be included in a report referred to in section 108, and the manner and timing of such report</t>
  </si>
  <si>
    <t>FM.S.3.2</t>
  </si>
  <si>
    <t>Annual report of a self-regulatory organization</t>
  </si>
  <si>
    <t>FM.S.3.4</t>
  </si>
  <si>
    <t>Information about an issuer and securities being issued to clients or potential clients of a regulated person when the securities are being sold by the regulated person;</t>
  </si>
  <si>
    <t>Limits for the purposes of subsection 149(b) of the definition of “affected transaction” in section 149</t>
  </si>
  <si>
    <t>Chapter 4</t>
  </si>
  <si>
    <t>Collective Investment Schemes: Chapter 4</t>
  </si>
  <si>
    <t>CIS.S.4.1</t>
  </si>
  <si>
    <t>Additional information required to enable an investor to make an informed decision pursuant to subsection 166(b)</t>
  </si>
  <si>
    <t>CIS.S.4.2</t>
  </si>
  <si>
    <t>Other Information and material to be provided pursuant to subsection 173(4)</t>
  </si>
  <si>
    <t>CIS.S.4.3</t>
  </si>
  <si>
    <t xml:space="preserve">Rules for administration of collective investment schemes </t>
  </si>
  <si>
    <t>CIS.S.4.4</t>
  </si>
  <si>
    <t>Minimum investment periods for investments in a collective investment scheme in participation bonds</t>
  </si>
  <si>
    <t>CIS.S.4.5</t>
  </si>
  <si>
    <t>Minimum investment periods for investments in a collective investment scheme in unlisted securities</t>
  </si>
  <si>
    <t>CIS.S.4.6</t>
  </si>
  <si>
    <t>Actions that may be taken by NAMFISA pursuant to section 207(1)</t>
  </si>
  <si>
    <t>CIS.S.4.7</t>
  </si>
  <si>
    <t>Requirements with respect to trustees and custodians</t>
  </si>
  <si>
    <t>CIS.S.4.8</t>
  </si>
  <si>
    <t>Assets that must be included in portfolio of a collective investment scheme at the time a participatory interest is sold or offered for sale</t>
  </si>
  <si>
    <t>Requirements for exercise of voting power conferred on a manager by assets held in a portfolio</t>
  </si>
  <si>
    <t>CIS.S.4.10</t>
  </si>
  <si>
    <t>Permissible deductions from a portfolio</t>
  </si>
  <si>
    <t>CIS.S.4.11</t>
  </si>
  <si>
    <t>Meaning of “net asset value” for the purposes of section 230</t>
  </si>
  <si>
    <t>CIS.S.4.12</t>
  </si>
  <si>
    <t>Matters regulated by deed</t>
  </si>
  <si>
    <t>CIS.S.4.13</t>
  </si>
  <si>
    <t>Calculation of fair value of securities</t>
  </si>
  <si>
    <t>Chapter 5</t>
  </si>
  <si>
    <t>Retirement Funds: Chapter 5</t>
  </si>
  <si>
    <t>RF.S.5.1</t>
  </si>
  <si>
    <t>Definition of “actuarial surplus”</t>
  </si>
  <si>
    <t>RF.S.5.2</t>
  </si>
  <si>
    <t>Requirements for investigation by and report of a valuator on the financial position of a fund and form of a summary of such report</t>
  </si>
  <si>
    <t>RF.S.5.3</t>
  </si>
  <si>
    <t>Minimum information that must be furnished to a fund by an employer with respect to the payment of contributions</t>
  </si>
  <si>
    <t>RF.S.5.4</t>
  </si>
  <si>
    <t>Requirements for rules of a fund and any amendment of such rules</t>
  </si>
  <si>
    <t>RF.S.5.5</t>
  </si>
  <si>
    <t xml:space="preserve">Determination of the soundness of the financial position of a fund for the purposes of subsection 264(3) </t>
  </si>
  <si>
    <t>RF.S.5.6</t>
  </si>
  <si>
    <t>Requirements for the termination or dissolution of a fund in the circumstances specified in its rules</t>
  </si>
  <si>
    <t>RF.S.5.7</t>
  </si>
  <si>
    <t xml:space="preserve">Minimum benefits that a fund must provide to its members </t>
  </si>
  <si>
    <t>RF.S.5.8</t>
  </si>
  <si>
    <t>Early withdrawals from a fund</t>
  </si>
  <si>
    <t>RF.S.5.9</t>
  </si>
  <si>
    <t>Compulsory beneficiary nomination forms</t>
  </si>
  <si>
    <t>RF.S.5.10</t>
  </si>
  <si>
    <t>Exemption from actuarial investigation</t>
  </si>
  <si>
    <t>RF.R.5.1</t>
  </si>
  <si>
    <t>RF.R.5.4</t>
  </si>
  <si>
    <t>RF.R.5.5</t>
  </si>
  <si>
    <t>RF.R.5.6</t>
  </si>
  <si>
    <t>Unclaimed benefits</t>
  </si>
  <si>
    <t>Chapter 6</t>
  </si>
  <si>
    <t>Friendly Societies: Chapter 6</t>
  </si>
  <si>
    <t>FS.S.6.1</t>
  </si>
  <si>
    <t>Statement of assets of friendly society</t>
  </si>
  <si>
    <t>FS.S.6.2</t>
  </si>
  <si>
    <t>Statement of liabilities of friendly society</t>
  </si>
  <si>
    <t>FS.S.6.3</t>
  </si>
  <si>
    <t>Financial guarantees that may be required from a person who manages the business of a friendly society in the process of being established</t>
  </si>
  <si>
    <t>FS.S.6.4</t>
  </si>
  <si>
    <t>Management and governance of a friendly society</t>
  </si>
  <si>
    <t>FS.S.6.5</t>
  </si>
  <si>
    <t>Requirements for annual report of a friendly society</t>
  </si>
  <si>
    <t>FS.S.6.6</t>
  </si>
  <si>
    <t>Requirements for rules of friendly society and any amendment of such rules</t>
  </si>
  <si>
    <t>FS.S.6.8</t>
  </si>
  <si>
    <t>Determination of soundness of financial position of a friendly society for the purposes of subsection 295(3)</t>
  </si>
  <si>
    <t>FS.S.6.9</t>
  </si>
  <si>
    <t>Requirements for the termination or dissolution of friendly society in the circumstances specified in its rules</t>
  </si>
  <si>
    <t>FS.S.6.10</t>
  </si>
  <si>
    <t>All societies required to register</t>
  </si>
  <si>
    <t>FS.R.6.1</t>
  </si>
  <si>
    <t>Amount which aggregate value of income of FS must not exceed for Chapter 6 not to apply to the FS, pursuant to s. 278(1)</t>
  </si>
  <si>
    <t>FS.R.6.2</t>
  </si>
  <si>
    <t xml:space="preserve">Min. /max. amounts or both which FS may invest:- </t>
  </si>
  <si>
    <t xml:space="preserve">(i) in or outside Namibia; and </t>
  </si>
  <si>
    <t xml:space="preserve">(ii)in a particular asset or in particular kinds/categories of assets </t>
  </si>
  <si>
    <t>in Namibia or elsewhere; and the basis on which amounts determined etc.</t>
  </si>
  <si>
    <t>FS.R.6.3</t>
  </si>
  <si>
    <t>Authority for NAMFISA to grant unconditional/conditional exemptions, whether unlimited or limited in duration, from provisions of Reg.FS.R.6.2</t>
  </si>
  <si>
    <t>Chapter 7</t>
  </si>
  <si>
    <t>Medical Aid Funds: Chapter 7</t>
  </si>
  <si>
    <t>MAF.S.7.3</t>
  </si>
  <si>
    <t xml:space="preserve">Determination, calculation and valuation of: </t>
  </si>
  <si>
    <t xml:space="preserve">(i) the kinds or categories of assets that a MAF must maintain in Namibia; </t>
  </si>
  <si>
    <t xml:space="preserve">(ii) the items to be included in the liabilities of a MAF; </t>
  </si>
  <si>
    <t>(iii) the valuation of the assets and liabilities of a MAF;</t>
  </si>
  <si>
    <t>MAF.S.7.4</t>
  </si>
  <si>
    <t>Rules of MAF and any amendment of such rules</t>
  </si>
  <si>
    <t>MAF.S.7.5</t>
  </si>
  <si>
    <t>Determination of soundness of financial position of MAF for purposes of s. 332(3)</t>
  </si>
  <si>
    <t>MAF.S.7.6</t>
  </si>
  <si>
    <t>Personal medical savings account</t>
  </si>
  <si>
    <t>MAF.S.7.7</t>
  </si>
  <si>
    <t>Written proof of membership</t>
  </si>
  <si>
    <t>MAF.S.7.8</t>
  </si>
  <si>
    <t>Requirements for termination or dissolution of MAF in the circumstances specified in its rules</t>
  </si>
  <si>
    <t>MAF.S.7.9</t>
  </si>
  <si>
    <t>Financial Guarantees</t>
  </si>
  <si>
    <t>MAF.R.7.1</t>
  </si>
  <si>
    <t>Insurance policies to be excluded from definition of “business of a MAF” in s. 308</t>
  </si>
  <si>
    <t>MAF.R.7.2</t>
  </si>
  <si>
    <t xml:space="preserve">Min./max.amounts or both which MAF may invest:- </t>
  </si>
  <si>
    <t>Chapter 9</t>
  </si>
  <si>
    <t>General: Chapter 9</t>
  </si>
  <si>
    <t>GEN.S.9.1</t>
  </si>
  <si>
    <t>Form and content of any application required to be made to NAMFISA</t>
  </si>
  <si>
    <t>GEN.S.9.2</t>
  </si>
  <si>
    <t>Fit and proper requirements</t>
  </si>
  <si>
    <t>GEN.S.9.3</t>
  </si>
  <si>
    <t>Governance of financial institutions and financial intermediaries</t>
  </si>
  <si>
    <t>GEN.S.9.8</t>
  </si>
  <si>
    <t>Independence</t>
  </si>
  <si>
    <t>GEN.S.9.9</t>
  </si>
  <si>
    <t>Code of Conduct</t>
  </si>
  <si>
    <t>GEN.S.9.10</t>
  </si>
  <si>
    <t>Outsourcing</t>
  </si>
  <si>
    <t>GEN.S.9.11</t>
  </si>
  <si>
    <t>Institutional investment</t>
  </si>
  <si>
    <t>GEN.S.9.12</t>
  </si>
  <si>
    <t>Content of investment mandate</t>
  </si>
  <si>
    <t>GEN.S.9.13</t>
  </si>
  <si>
    <t>Payment of contributions by Retirement Funds, Friendly Societies and Medical Aid Funds</t>
  </si>
  <si>
    <t>GEN.S.9.14</t>
  </si>
  <si>
    <t>Information from List Applicants</t>
  </si>
  <si>
    <t>GEN.S.9.16</t>
  </si>
  <si>
    <t>Imposition of penalties on List Applicants etc. where matter referred to NAMFISA</t>
  </si>
  <si>
    <t>GEN.S.9.17</t>
  </si>
  <si>
    <t>Description of Plain Language</t>
  </si>
  <si>
    <t>GEN.S.9.18</t>
  </si>
  <si>
    <t>Fiduciary responsibilities of financial institutions and intermediaries and functionaries</t>
  </si>
  <si>
    <t>TOTALS</t>
  </si>
  <si>
    <t>RPS Comment</t>
  </si>
  <si>
    <t>CIS.S.4.9</t>
  </si>
  <si>
    <t>FM.S.3.8</t>
  </si>
  <si>
    <t>No</t>
  </si>
  <si>
    <t>Details</t>
  </si>
  <si>
    <t>Regulations</t>
  </si>
  <si>
    <t>Standards</t>
  </si>
  <si>
    <t>Total</t>
  </si>
  <si>
    <t>Not sent to Industry (To be held back)</t>
  </si>
  <si>
    <r>
      <t>Standard</t>
    </r>
    <r>
      <rPr>
        <sz val="10"/>
        <color theme="1"/>
        <rFont val="Arial Narrow"/>
        <family val="2"/>
      </rPr>
      <t xml:space="preserve"> </t>
    </r>
    <r>
      <rPr>
        <b/>
        <sz val="10"/>
        <color theme="1"/>
        <rFont val="Arial Narrow"/>
        <family val="2"/>
      </rPr>
      <t>Name</t>
    </r>
  </si>
  <si>
    <r>
      <t>Registration requirements for brokers</t>
    </r>
    <r>
      <rPr>
        <u/>
        <sz val="10"/>
        <color rgb="FF008080"/>
        <rFont val="Arial Narrow"/>
        <family val="2"/>
      </rPr>
      <t xml:space="preserve"> </t>
    </r>
  </si>
  <si>
    <r>
      <t>Regulation</t>
    </r>
    <r>
      <rPr>
        <sz val="10"/>
        <color theme="1"/>
        <rFont val="Arial Narrow"/>
        <family val="2"/>
      </rPr>
      <t xml:space="preserve"> </t>
    </r>
    <r>
      <rPr>
        <b/>
        <sz val="10"/>
        <color theme="1"/>
        <rFont val="Arial Narrow"/>
        <family val="2"/>
      </rPr>
      <t>Name</t>
    </r>
  </si>
  <si>
    <t>Industry Comments reviewed by RPS</t>
  </si>
  <si>
    <t>Std to be resubmitted to EXCO 21/07/15</t>
  </si>
  <si>
    <t>Std to be resubmitted to EXCO 21/07/2015</t>
  </si>
  <si>
    <t xml:space="preserve">No comments received from Industry </t>
  </si>
  <si>
    <t xml:space="preserve">Chapter 2 </t>
  </si>
  <si>
    <t>Submitted to Ministry of Finance</t>
  </si>
  <si>
    <t>Regulations and Standards submitted to MoF</t>
  </si>
  <si>
    <t>Await promulgation for commencement of formal public consultation</t>
  </si>
  <si>
    <t>Version No</t>
  </si>
  <si>
    <t>Drafter / Comments</t>
  </si>
  <si>
    <t>Reviewed by EXCO SUP</t>
  </si>
  <si>
    <t xml:space="preserve">Stds &amp; Regs recalled for discussion </t>
  </si>
  <si>
    <t>PRE.S.1.2</t>
  </si>
  <si>
    <t>Requirements for annual financial statements of financial institutions, for the purposes of the definition of “financial year”</t>
  </si>
  <si>
    <t>Dr # 54</t>
  </si>
  <si>
    <t>Louise Pelly</t>
  </si>
  <si>
    <t>TOTAL</t>
  </si>
  <si>
    <t>INS.S.2.5</t>
  </si>
  <si>
    <t>The nature of any terms and conditions that may apply with respect to foreign insurers and foreign reinsurers referred to in section 5</t>
  </si>
  <si>
    <t>INS.S.2.13</t>
  </si>
  <si>
    <t>The trust account to be opened by Lloyds and the minimum value of funds therein</t>
  </si>
  <si>
    <t>INS.S.2.14</t>
  </si>
  <si>
    <t>Particulars regarding the business of Lloyds in Namibia for the purposes of subsection 46(3)</t>
  </si>
  <si>
    <t>Standard not drafted</t>
  </si>
  <si>
    <t>INS.S.2.15</t>
  </si>
  <si>
    <t>INS.S.2.16</t>
  </si>
  <si>
    <t xml:space="preserve">The requirements for the registration, operation and duties of a Lloyd's intermediary in Namibia </t>
  </si>
  <si>
    <t>INS.R.2.2</t>
  </si>
  <si>
    <t>Insurance Terms defined for the purposes of section 8 and part 2 of shedule 1 of the Act</t>
  </si>
  <si>
    <t>IS DR # 3</t>
  </si>
  <si>
    <t xml:space="preserve">Irene Shebo </t>
  </si>
  <si>
    <t>LP comments are being considered by RPS</t>
  </si>
  <si>
    <t>CIS.S.4.14</t>
  </si>
  <si>
    <t>CIS.S.4.15</t>
  </si>
  <si>
    <t>CIS.S.4.16</t>
  </si>
  <si>
    <t>RF.S.5.11</t>
  </si>
  <si>
    <t>RF.S.5.24 has been combined with RF.S.5.11</t>
  </si>
  <si>
    <t>Draft received from LSP</t>
  </si>
  <si>
    <t>RF.S.5.12</t>
  </si>
  <si>
    <t>The conditions under which a fund may be exempted from any or all of the provisions of this Act</t>
  </si>
  <si>
    <t>RF.S.5.13</t>
  </si>
  <si>
    <t xml:space="preserve">The requirements of a communication strategy to be adopted by the board of a fund to ensure that adequate and appropriate information is communicated to members, employers and sponsors </t>
  </si>
  <si>
    <t>RF.S.5.14</t>
  </si>
  <si>
    <t>Requirements for the annual report of the fund to the members</t>
  </si>
  <si>
    <t>This was not provided for anywhere in the body of Ch.5 but is important; I think this is what 382(6)(e) is referring to.</t>
  </si>
  <si>
    <t>RF.S.5.15</t>
  </si>
  <si>
    <t>Requirements for report of the board to NAMFISA</t>
  </si>
  <si>
    <t>This report + a standard is mentioned in s.257(k), but not in s.382(6), so will use s.(aa) which is the catchall</t>
  </si>
  <si>
    <t>RF.S.5.16</t>
  </si>
  <si>
    <t xml:space="preserve">The period after which the fact that contributions to a fund remain outstanding must be notified to all active and retired members and NAMFISA; </t>
  </si>
  <si>
    <t>RF.S.5.17</t>
  </si>
  <si>
    <t xml:space="preserve">The categories of persons having an interest in the compliance of a fund with the provisions of section 262, and the reports that must be submitted by the principal officer or a person authorised under subsection 262(8) to such categories of persons with respect to such compliance; </t>
  </si>
  <si>
    <t>RF.S.5.18</t>
  </si>
  <si>
    <t xml:space="preserve">Matters to be included in an investment policy statement, including limits; </t>
  </si>
  <si>
    <t>RF.S.5.19</t>
  </si>
  <si>
    <t xml:space="preserve">Matters to be communicated to members and contributing employers and minimum standards for such communication; </t>
  </si>
  <si>
    <t>RF.S.5.20</t>
  </si>
  <si>
    <t xml:space="preserve">Matters to be included in the code of conduct to be adopted by the fund and sanctions that may be taken against the board, or individual board members, in respect of breaches of that code of conduct </t>
  </si>
  <si>
    <t>Subsequently suggested that perhaps it should not form a schedule to GEN.S.9.9 – Code of Conduct, because it provides for sanctions against the board etc. OR this standard could just deal with sanctions</t>
  </si>
  <si>
    <t>RF.S.5.21</t>
  </si>
  <si>
    <t>Further amounts which may be deducted for the purposes of section 269</t>
  </si>
  <si>
    <t>RF.S.5.22</t>
  </si>
  <si>
    <t>The transfer of any business from a fund to another fund or the transfer of any business from any other person to a fund</t>
  </si>
  <si>
    <t>RF.S.5.23</t>
  </si>
  <si>
    <t>The fee that may be charged to members for copies of certain documents, and the reports and other information that must be provided by the board of a fund to its members free of charge</t>
  </si>
  <si>
    <t>RF.R.5.2</t>
  </si>
  <si>
    <t xml:space="preserve">Provisions for a board for a retirement fund to which the State contributes financially, the requirements to which such a board must adhere and the qualifications of its members </t>
  </si>
  <si>
    <t>RF.R.5.3</t>
  </si>
  <si>
    <t>The terms and conditions on which the board of a fund may distribute some or all of an actuarial surplus, pursuant to subsection 260(8)</t>
  </si>
  <si>
    <t>RF.R.5.7</t>
  </si>
  <si>
    <t>The rate of interest payable on the value of a benefit or right to a benefit not transferred, before the expiration of the applicable period, pursuant to subsection 262(9)(c)</t>
  </si>
  <si>
    <t xml:space="preserve">s.262(9)(c) deals with a different subject matter to that of 262(9)(a) and (b) </t>
  </si>
  <si>
    <t>RF.R.5.8</t>
  </si>
  <si>
    <t>The protection of unpaid contributions, and the rate of interest payable on contributions not transmitted or received</t>
  </si>
  <si>
    <t>RF.R.5.9</t>
  </si>
  <si>
    <t>RF.R.5.10</t>
  </si>
  <si>
    <t xml:space="preserve">The preservation of retirement benefits </t>
  </si>
  <si>
    <t>FS.S.6.11</t>
  </si>
  <si>
    <t>The minimum number of members of a friendly society</t>
  </si>
  <si>
    <t>Draft received from Len Deacon</t>
  </si>
  <si>
    <t>FS.S.6.12</t>
  </si>
  <si>
    <t>The valuation and report of the valuator of a friendly society referred to in section 291</t>
  </si>
  <si>
    <t>FS.S.6.13</t>
  </si>
  <si>
    <t>The percentage of the fair value of property referred to in subsection 293(2)</t>
  </si>
  <si>
    <t>FS.S.6.14</t>
  </si>
  <si>
    <t>The books of account and records that must be kept and maintained with respect to the moneys and assets belonging to a friendly society</t>
  </si>
  <si>
    <t>FS.S.6.15</t>
  </si>
  <si>
    <t>The persons who may keep in the name of a friendly society the money and assets of a friendly society</t>
  </si>
  <si>
    <t>MAF.S.7.10</t>
  </si>
  <si>
    <t>Requirements for the Report of the Valuator of a Medical Aid Fund with Respect to the Current Financial Position of the Fund and its Projected Financial Soundness</t>
  </si>
  <si>
    <t>Step # 1.0</t>
  </si>
  <si>
    <t>Len Deacon</t>
  </si>
  <si>
    <t>MAF.S.7.11</t>
  </si>
  <si>
    <t>Minimum Number of Members for a Medical Aid Fund</t>
  </si>
  <si>
    <t>MAF.S.7.12</t>
  </si>
  <si>
    <t>Requirements the Annual Report of a Medical Aid Fund</t>
  </si>
  <si>
    <t>MAF.S.7.13</t>
  </si>
  <si>
    <t>The Period for General and Condition-Specific waiting periods and other periods</t>
  </si>
  <si>
    <t>Reviewed by EXCO Supervision</t>
  </si>
  <si>
    <t>Application for registration of Insurers and reinsures</t>
  </si>
  <si>
    <t>Voluntary cancellation and variation of insurers and reinsurers registration</t>
  </si>
  <si>
    <t>Accounts and other information to be kept by registered insurers and reinsurers</t>
  </si>
  <si>
    <t>Voluntary cancellation and variation of brokers registration</t>
  </si>
  <si>
    <t>FM.S.3.5</t>
  </si>
  <si>
    <t xml:space="preserve">Demutualization of a Self-Regulatory Organization </t>
  </si>
  <si>
    <t>FM.S.3.6</t>
  </si>
  <si>
    <t>Minimum Capital, Capital Adequacy, Solvency and Liquidity Requirements for Financial Intermediaries</t>
  </si>
  <si>
    <t>Registration requirements - Manager</t>
  </si>
  <si>
    <t>Limitation on investments</t>
  </si>
  <si>
    <r>
      <t>GEN.S.10.3</t>
    </r>
    <r>
      <rPr>
        <sz val="11"/>
        <color rgb="FF595959"/>
        <rFont val="Calibri"/>
        <family val="2"/>
      </rPr>
      <t xml:space="preserve">  </t>
    </r>
  </si>
  <si>
    <t>INS.S.2.17</t>
  </si>
  <si>
    <t xml:space="preserve">Corporate Governance. Section 410 (2) FIM Bill  </t>
  </si>
  <si>
    <t>GEN.S.10.19</t>
  </si>
  <si>
    <t>GEN.S.10.20</t>
  </si>
  <si>
    <t>Chapter 10</t>
  </si>
  <si>
    <t>General: Chapter 10</t>
  </si>
  <si>
    <t>GEN.S.10.23</t>
  </si>
  <si>
    <t>RF.S.5.24</t>
  </si>
  <si>
    <t>RF.S.5.25</t>
  </si>
  <si>
    <t>Application of Registration</t>
  </si>
  <si>
    <t>Certificate of Registration</t>
  </si>
  <si>
    <t>Exemption from Prohibited Investment</t>
  </si>
  <si>
    <t>FS.S.6.16</t>
  </si>
  <si>
    <t>FS.S.6.17</t>
  </si>
  <si>
    <t>Application for registration</t>
  </si>
  <si>
    <t>FS.S.6.18</t>
  </si>
  <si>
    <t>Certificate of registration</t>
  </si>
  <si>
    <t>MAF.S.7.14</t>
  </si>
  <si>
    <t>MAF.S.7.15</t>
  </si>
  <si>
    <t>Period for outstanding contributions</t>
  </si>
  <si>
    <t>Circulated to Industry</t>
  </si>
  <si>
    <t>Alternative forms for payment of retirement benefits for the purposes of defined contribution funds  and requirements</t>
  </si>
  <si>
    <t>Enabling provision was amended with the latest version of the FIM Bill, hence this standard also needs to be amended accordingly</t>
  </si>
  <si>
    <t>NAMFISA decided not to issue this regulation, as the current Regulation 28 which deals with pension fund  investments is in the process of being amended, and will remain in force under the FIM Act.</t>
  </si>
  <si>
    <t xml:space="preserve">The investments of a fund, including prescribing the minimum or maximum or both the minimum and maximum amounts which a fund may invest:-    
</t>
  </si>
  <si>
    <t>0</t>
  </si>
  <si>
    <t>Drafted by RPS</t>
  </si>
  <si>
    <t>Reviewed by relevant Division</t>
  </si>
  <si>
    <t>RF.R.5.11</t>
  </si>
  <si>
    <t>Establish procedures for identifying and dealing with conflicts or potential conflicts of interest, and for identifying and vetting related party transactions</t>
  </si>
  <si>
    <t>Form and Content of any application for approval of a change of name, use of another name or use of a shortened form required to be made to NAMFISA</t>
  </si>
  <si>
    <t xml:space="preserve">Sub Total </t>
  </si>
  <si>
    <t>Drafted by RPS/CM</t>
  </si>
  <si>
    <t>Regulations and Standards to be drafted for 2018/2019</t>
  </si>
  <si>
    <t>Reviewed by Legal Services</t>
  </si>
  <si>
    <t>Await promulgation for commencement of Public Consultation</t>
  </si>
  <si>
    <t xml:space="preserve">Loans which may be granted to a member and guarantees </t>
  </si>
  <si>
    <t xml:space="preserve">Funds that may be exempted </t>
  </si>
  <si>
    <t xml:space="preserve">Funds and classes of funds for inclusion in the definition </t>
  </si>
  <si>
    <t>INS.R.2.3</t>
  </si>
  <si>
    <t>This standard was elevated to INS.R.2.3, please see item no. 13</t>
  </si>
  <si>
    <t xml:space="preserve">(iv) the minimum solvency requirements for a MAF and the determination of the financial position of a fund </t>
  </si>
  <si>
    <t>Standards &amp; Regulations Executed</t>
  </si>
  <si>
    <t>Summary of Progress for Regulations &amp; Standards - Phase 1</t>
  </si>
  <si>
    <t>Summary of Progress for Regulations &amp; Standards - Phase 3</t>
  </si>
  <si>
    <t xml:space="preserve">Drafter Comments </t>
  </si>
  <si>
    <t>RPS Comments</t>
  </si>
  <si>
    <t xml:space="preserve">The medium and form of, and information to be contained in, returns to be furnished by Lloyds and the date by which such returns must be furnished in connection with: 
</t>
  </si>
  <si>
    <t>Len Deacon draft received</t>
  </si>
  <si>
    <t>Await promulgation for commencement of public consultation</t>
  </si>
  <si>
    <t>Await promulgation for commencement of  public consultation</t>
  </si>
  <si>
    <t xml:space="preserve">Drafter / Comments </t>
  </si>
  <si>
    <t>During the drafting of Phase 1 subordinate legislation, NAMFISA decided to elevate the status of Standard No. RF.S.5.8 (which also deals with preservation of benefits) to that of a Regulation. Therefore, RF.S.5.8 will be re-numbered to RF.R.5.10- RF.S.5.8 has already gone through industry consultation during Phase 1 consultations.</t>
  </si>
  <si>
    <t>Items scrapped/deleted</t>
  </si>
  <si>
    <t>Stalled by LCC, will not be issued - DELETED</t>
  </si>
  <si>
    <t>Standard was elevated to Regulation RF.R.5.10 under Phase 2, see item No. 20 - DELETED</t>
  </si>
  <si>
    <t>LCC decided to scrap guarantees for Friendly Societies  at the meeting held on 02/04/2015 - DELETED</t>
  </si>
  <si>
    <t>LCC decided to scrap guarantees for Medical aid funds  at the meeting held on 02/04/2015 - DELETED</t>
  </si>
  <si>
    <t>Items elevated to Regulations</t>
  </si>
  <si>
    <t>Standards reviewed by Industry</t>
  </si>
  <si>
    <t>Standards to be drafted for the new Financial Year</t>
  </si>
  <si>
    <t>Summary of Progress for Regulations &amp; Standards - Phase 2</t>
  </si>
  <si>
    <t>Deleted</t>
  </si>
  <si>
    <t>INS 2-15 was merged with 2-13 and approved by EXCO. Now pending LCC review before it can be distributed to industry. See item No. 2</t>
  </si>
  <si>
    <t>Board decided not to issue this standard, as non-payment of contributions is a criminal offence in terms of the FIM Act - Deleted</t>
  </si>
  <si>
    <t>Board of NAMFISA decided not to issue regulation, due to unclear intention of initial legislature. "Board of a fund to which the state contributes financially" may include funds other than GIPF, as the state contributes to various other occupational defined contributions fund as well. - Deleted</t>
  </si>
  <si>
    <t>Enabling provision removed from latest version of the Bill, hence this standard will no longer be issued - DELETED</t>
  </si>
  <si>
    <r>
      <t xml:space="preserve">Inhouse Actuarial to test and comment on model, is currently with the Actuary to test.  </t>
    </r>
    <r>
      <rPr>
        <b/>
        <sz val="10"/>
        <color rgb="FFFF0000"/>
        <rFont val="Arial Narrow"/>
        <family val="2"/>
      </rPr>
      <t>- Not finalized</t>
    </r>
  </si>
  <si>
    <t>Regulations &amp; Standards reviewed by Industry</t>
  </si>
  <si>
    <t>Items elevated/merged to Reg/Std</t>
  </si>
  <si>
    <r>
      <t>Await promulgation for commencement of Public Consultation.</t>
    </r>
    <r>
      <rPr>
        <sz val="10"/>
        <color rgb="FFFF0000"/>
        <rFont val="Arial Narrow"/>
        <family val="2"/>
      </rPr>
      <t xml:space="preserve"> Template to be drafted &amp; aligned to COA</t>
    </r>
  </si>
  <si>
    <t>Regulations and Standards to be drafted for 2016/2017</t>
  </si>
  <si>
    <t>Regulations and Standards to be drafted for 2015/2016</t>
  </si>
  <si>
    <t>Phase II , Lloyds standards were initially 4, but consolidated to 2 only. 2.13 merged all 3 standards i.e. 410(3)(n,o and P) and 2.16 which is 410(3)(p) only-i.e. registration of Lloyds brokers. All Phase II are all awaiting gazetting.</t>
  </si>
  <si>
    <t>Merged with INS.2.13</t>
  </si>
  <si>
    <t>INS.S.2.18</t>
  </si>
  <si>
    <t>Form of certificate of registration for an insurer or reinsurer</t>
  </si>
  <si>
    <t>MAF.S.7.16</t>
  </si>
  <si>
    <t>Manner and Form of Application for Rgistration as Manager of a Collective Investment Scheme</t>
  </si>
  <si>
    <t>This Standard was drafted in Phase 1 - identified as CIS.S. 4.5 (see item No. 23 in Phase 1 )and it has gone through all the processes and is currently awaiting promulgation.</t>
  </si>
  <si>
    <t xml:space="preserve">J. Siseho - The Draft Standards for Application for Registration as CIS Manager and Registration Requirements – CIS Manager were combined into one Draft Standard dealing with both Manner and Form of Registration as well as Registration Requirements, hence the Draft Standard title was amended to 'Manner and Form of Application for Rgistration as Manager of a Collective Investment Scheme. (See above item No 8). </t>
  </si>
  <si>
    <t>GEN.S.10.24</t>
  </si>
  <si>
    <t>Administrative Sanctions</t>
  </si>
  <si>
    <t>To be discussed by Board (LSC)</t>
  </si>
  <si>
    <t>Comments</t>
  </si>
  <si>
    <t>Submitted for Board Approval</t>
  </si>
  <si>
    <t>Remaining Regulations and Standards Post Effective Date</t>
  </si>
  <si>
    <t>Degree of Gravity</t>
  </si>
  <si>
    <t>Implementation Deadline</t>
  </si>
  <si>
    <t>Section 1: "Advisory Committee"</t>
  </si>
  <si>
    <t>Urgent</t>
  </si>
  <si>
    <t>Chapter 2</t>
  </si>
  <si>
    <t>Section 5(2)</t>
  </si>
  <si>
    <t>Restriction on use of certain designation</t>
  </si>
  <si>
    <t>Section 6(2)</t>
  </si>
  <si>
    <t>Less Urgent</t>
  </si>
  <si>
    <t>After 01 October 2019</t>
  </si>
  <si>
    <t xml:space="preserve">Limitations </t>
  </si>
  <si>
    <t>Section 7(4)</t>
  </si>
  <si>
    <t>Section 8(1)</t>
  </si>
  <si>
    <t>Registration: Insurers and Reinsurers</t>
  </si>
  <si>
    <t>Create Standard</t>
  </si>
  <si>
    <t>Section 11(3)</t>
  </si>
  <si>
    <t>Principal Officer and Principal Office</t>
  </si>
  <si>
    <t>Section 15</t>
  </si>
  <si>
    <t>Financially sound position</t>
  </si>
  <si>
    <t>Section 20</t>
  </si>
  <si>
    <t>Plain language</t>
  </si>
  <si>
    <t>Section 29</t>
  </si>
  <si>
    <t xml:space="preserve">Certain long-term </t>
  </si>
  <si>
    <t>insurance policies - Protection on death</t>
  </si>
  <si>
    <t>Sections 34, 35</t>
  </si>
  <si>
    <t>and 36</t>
  </si>
  <si>
    <t>Lloyd's Trust Account</t>
  </si>
  <si>
    <t>Section 46</t>
  </si>
  <si>
    <t>Lloyd's Returns</t>
  </si>
  <si>
    <t>Section 47</t>
  </si>
  <si>
    <t>Registration: Lloyd's intermediaries</t>
  </si>
  <si>
    <t>Section 50</t>
  </si>
  <si>
    <t>Registration and Renewal: Agents</t>
  </si>
  <si>
    <t>Section 55</t>
  </si>
  <si>
    <t>Registration and Renewal: Brokers</t>
  </si>
  <si>
    <t>Section 57</t>
  </si>
  <si>
    <t>Definition of "money market instruments"</t>
  </si>
  <si>
    <t>Section 78</t>
  </si>
  <si>
    <t>Critical</t>
  </si>
  <si>
    <t>Application for registration - CSD, exchange, securities clearing house, investment manager, LISP, securities rating agency, securities dealer, securities advisor</t>
  </si>
  <si>
    <t>Section 83</t>
  </si>
  <si>
    <t>Registration requirements - CSD, exchange, clearing house, investment manager, LISP, rating agency, securities dealer, securities advisor</t>
  </si>
  <si>
    <t>Renewal for registration</t>
  </si>
  <si>
    <t>Section 85</t>
  </si>
  <si>
    <t>Form of the certificate of registration</t>
  </si>
  <si>
    <t>Section 85(3)</t>
  </si>
  <si>
    <t>Application for cancellation or variation (Voluntary &amp; Involuntary cancellation/variation)</t>
  </si>
  <si>
    <t>Section 88 &amp; 89</t>
  </si>
  <si>
    <t>Section 90</t>
  </si>
  <si>
    <t xml:space="preserve">Registration as authorized </t>
  </si>
  <si>
    <t>user, portfolio manager, authorized advisor, authorized representative</t>
  </si>
  <si>
    <t>Section 91</t>
  </si>
  <si>
    <t>Remedial action</t>
  </si>
  <si>
    <t>Section 92</t>
  </si>
  <si>
    <t>Registration as authorized representative of authorized user</t>
  </si>
  <si>
    <t>Section 95</t>
  </si>
  <si>
    <t>Registration as participant</t>
  </si>
  <si>
    <t>Section 97</t>
  </si>
  <si>
    <t>Section 98(3)</t>
  </si>
  <si>
    <t>Section 100(3)</t>
  </si>
  <si>
    <t>Principal Office/Officer</t>
  </si>
  <si>
    <t>Section 102</t>
  </si>
  <si>
    <t>Funds of registered exchange</t>
  </si>
  <si>
    <t>Section 111</t>
  </si>
  <si>
    <t>Requirements for exchange rules</t>
  </si>
  <si>
    <t>Section 112</t>
  </si>
  <si>
    <t>Reporting transactions in listed securities</t>
  </si>
  <si>
    <t>Section 113</t>
  </si>
  <si>
    <t xml:space="preserve">Critical </t>
  </si>
  <si>
    <t>Undesirable advertising or canvassing</t>
  </si>
  <si>
    <t>Section 114</t>
  </si>
  <si>
    <t>Appeal from a decision of exchange</t>
  </si>
  <si>
    <t>Section 120</t>
  </si>
  <si>
    <t>Recognized self-regulated organization</t>
  </si>
  <si>
    <t>Section 136</t>
  </si>
  <si>
    <t>Amalgamation, transfer of assets and liabilities</t>
  </si>
  <si>
    <t>Sections 139,140,151</t>
  </si>
  <si>
    <t>Appointment as officer of SRO</t>
  </si>
  <si>
    <t>Section 141</t>
  </si>
  <si>
    <t>Definition of "market abuse rules"</t>
  </si>
  <si>
    <t>Sections 155, 164 (2)</t>
  </si>
  <si>
    <t>Civil liability arising from insider trading</t>
  </si>
  <si>
    <t>Section 160</t>
  </si>
  <si>
    <t>Disbursement of proceeds from civil claim</t>
  </si>
  <si>
    <t>Section 161</t>
  </si>
  <si>
    <t>Confidentiality and sharing information</t>
  </si>
  <si>
    <t>Section 166</t>
  </si>
  <si>
    <t>Section 176</t>
  </si>
  <si>
    <t>Section 176(3)</t>
  </si>
  <si>
    <t>Application for cancellation or variation (Voluntary cancellation/variation)</t>
  </si>
  <si>
    <t>Section 178</t>
  </si>
  <si>
    <t>Cancellation or Variation (Involuntary)</t>
  </si>
  <si>
    <t>Section 179</t>
  </si>
  <si>
    <t>Registration as authorized representative of a manager/designated representative of authorized representative (and renewal of registration)</t>
  </si>
  <si>
    <t>Sections 180, 182</t>
  </si>
  <si>
    <t>Remedial action (imposition of penalties on Manager)</t>
  </si>
  <si>
    <t>Section 181(2)(i)</t>
  </si>
  <si>
    <t>Remedial action (engaging in misconduct)</t>
  </si>
  <si>
    <t>Section 183(1)(f)</t>
  </si>
  <si>
    <t>Application for Approval of Nominee Company</t>
  </si>
  <si>
    <t>Section 184</t>
  </si>
  <si>
    <t>Section 185</t>
  </si>
  <si>
    <t>Appointment and termination of trustee or custodian</t>
  </si>
  <si>
    <t>Section 189</t>
  </si>
  <si>
    <t>Registration and annual fee - Trustee or Custodian</t>
  </si>
  <si>
    <t>Section 190</t>
  </si>
  <si>
    <t>Foreign Securities</t>
  </si>
  <si>
    <t>Section 197</t>
  </si>
  <si>
    <t>Definition of a fixed property company</t>
  </si>
  <si>
    <t>Section 198</t>
  </si>
  <si>
    <t>Foreign country in which collective investment scheme in property may invest</t>
  </si>
  <si>
    <t>Section 199</t>
  </si>
  <si>
    <t>Transitional provision - issuance of certificate of registration to existing management companies (schemes of participation in specified mortgage bonds) and related nominee companies</t>
  </si>
  <si>
    <t>Section 202</t>
  </si>
  <si>
    <t>Foreign money market instruments</t>
  </si>
  <si>
    <t>Section 215</t>
  </si>
  <si>
    <t>Restriction on foreign CIS</t>
  </si>
  <si>
    <t>Section 219</t>
  </si>
  <si>
    <t>Withdrawal of section 219 approval</t>
  </si>
  <si>
    <t>Section 221</t>
  </si>
  <si>
    <t>Limitation on conversion of CIS</t>
  </si>
  <si>
    <t>Section 223</t>
  </si>
  <si>
    <t>Application for approval for section 223 conversion</t>
  </si>
  <si>
    <t>Section 224</t>
  </si>
  <si>
    <t>Issuance of registration of conversion certificate</t>
  </si>
  <si>
    <t>Section 228</t>
  </si>
  <si>
    <t>Restrictions on sale or lending of assets</t>
  </si>
  <si>
    <t>Section 233</t>
  </si>
  <si>
    <t>Other business of manager</t>
  </si>
  <si>
    <t>Section 234</t>
  </si>
  <si>
    <t>Postponement of realization of assets on winding up</t>
  </si>
  <si>
    <t>Section 243</t>
  </si>
  <si>
    <t>Application for cancellation or variation of registration</t>
  </si>
  <si>
    <t>Principal Office</t>
  </si>
  <si>
    <t>260(1)(a)</t>
  </si>
  <si>
    <t>Principal Officer</t>
  </si>
  <si>
    <t>260(1)(b)</t>
  </si>
  <si>
    <t>Board of Trustees</t>
  </si>
  <si>
    <t>261 and 263</t>
  </si>
  <si>
    <t>Duties of Board of Trustees</t>
  </si>
  <si>
    <t>265(1)(e)</t>
  </si>
  <si>
    <t>265(2)</t>
  </si>
  <si>
    <t>Appointment of Auditor</t>
  </si>
  <si>
    <t>Appointment of Valuator</t>
  </si>
  <si>
    <t>Investigations by valuator</t>
  </si>
  <si>
    <t>268(3) and (4)</t>
  </si>
  <si>
    <t>268(8)</t>
  </si>
  <si>
    <t>Payment of contributions</t>
  </si>
  <si>
    <t>270(7)</t>
  </si>
  <si>
    <t>Rules</t>
  </si>
  <si>
    <t>271(3)</t>
  </si>
  <si>
    <t>Amendment of rules</t>
  </si>
  <si>
    <t>272(2)</t>
  </si>
  <si>
    <t>272(3)</t>
  </si>
  <si>
    <t>272(5)</t>
  </si>
  <si>
    <t>Consolidation of rules</t>
  </si>
  <si>
    <t>272(6)</t>
  </si>
  <si>
    <t>Winding up by Court</t>
  </si>
  <si>
    <t>Right to obtain and inspect documents</t>
  </si>
  <si>
    <t>282(3)</t>
  </si>
  <si>
    <t>282 (4)</t>
  </si>
  <si>
    <t>Minimum number of members of friendly society</t>
  </si>
  <si>
    <t xml:space="preserve">290(1)(b) </t>
  </si>
  <si>
    <t>Less urgent</t>
  </si>
  <si>
    <t>296(1)(a)</t>
  </si>
  <si>
    <t>296(1)(b) and (3)</t>
  </si>
  <si>
    <t>Board of Friendly Society</t>
  </si>
  <si>
    <t>297 and 299</t>
  </si>
  <si>
    <t>Communication Strategy</t>
  </si>
  <si>
    <t>301(1)(e)</t>
  </si>
  <si>
    <t>301(1)(k)</t>
  </si>
  <si>
    <t>Period for Outstanding Contributions</t>
  </si>
  <si>
    <t>301(2)</t>
  </si>
  <si>
    <t>304(1)</t>
  </si>
  <si>
    <t>Surplus Distribution</t>
  </si>
  <si>
    <t>304(8)</t>
  </si>
  <si>
    <t>Investments</t>
  </si>
  <si>
    <t>306(1)</t>
  </si>
  <si>
    <t>306(2)</t>
  </si>
  <si>
    <t>306(3)</t>
  </si>
  <si>
    <t>307(3)</t>
  </si>
  <si>
    <t>308(2)</t>
  </si>
  <si>
    <t>308(3)</t>
  </si>
  <si>
    <t>308(4)</t>
  </si>
  <si>
    <t>308(5)</t>
  </si>
  <si>
    <t>Restriction of payments on death of child under 16 years</t>
  </si>
  <si>
    <t>310(1)</t>
  </si>
  <si>
    <t>Application for cancellation or variation of registration (Medical Aid Fund)</t>
  </si>
  <si>
    <t>327(1)(b) (minimum number of members of fund)</t>
  </si>
  <si>
    <t xml:space="preserve">Registration (Medical Aid Fund Broker)  </t>
  </si>
  <si>
    <t>334((1)(f)</t>
  </si>
  <si>
    <t xml:space="preserve">Certificate of Registration for Broker </t>
  </si>
  <si>
    <t>335(3)</t>
  </si>
  <si>
    <t>Renewal of Registration as Broker</t>
  </si>
  <si>
    <t>335(7)</t>
  </si>
  <si>
    <t>Application for cancellation or variation of registration (Medical Aid Fund Broker)</t>
  </si>
  <si>
    <t>Principal Office(Medical Aid Fund and Broker)</t>
  </si>
  <si>
    <t>339(1)(a)</t>
  </si>
  <si>
    <t>Principal Officer (Medical Aid Fund and Broker)</t>
  </si>
  <si>
    <t>339(1)(b) and (3)</t>
  </si>
  <si>
    <t>Board of Medical Aid Fund</t>
  </si>
  <si>
    <t>340 and 342</t>
  </si>
  <si>
    <t>344(1)(e)</t>
  </si>
  <si>
    <t>Duties of Board of Medical Aid Fund</t>
  </si>
  <si>
    <t>344(1)(k)</t>
  </si>
  <si>
    <t>344(2)</t>
  </si>
  <si>
    <t>Appointment of Auditor of Medical Aid Fund</t>
  </si>
  <si>
    <t>Appointment of Valuator of Medical Aid Fund</t>
  </si>
  <si>
    <t>347(2)</t>
  </si>
  <si>
    <t>347(3)</t>
  </si>
  <si>
    <t>348(10)</t>
  </si>
  <si>
    <t>348(11)</t>
  </si>
  <si>
    <t>350(2)</t>
  </si>
  <si>
    <t>352(3)</t>
  </si>
  <si>
    <t>353(2)</t>
  </si>
  <si>
    <t>353(4)</t>
  </si>
  <si>
    <t>Waiting periods</t>
  </si>
  <si>
    <t>354(1), (2)(a) and (4)</t>
  </si>
  <si>
    <t>Charges by supplier of health services</t>
  </si>
  <si>
    <t>361(1) and (2)</t>
  </si>
  <si>
    <t>366(2)(a)(i)</t>
  </si>
  <si>
    <t>368(3)</t>
  </si>
  <si>
    <t>368(7)</t>
  </si>
  <si>
    <t xml:space="preserve">Application for cancellation or variation of registration </t>
  </si>
  <si>
    <t>372(1)(a)</t>
  </si>
  <si>
    <t>372(1)(b) and (3)</t>
  </si>
  <si>
    <t>Duties of fund administrator or society administrator</t>
  </si>
  <si>
    <t>374(1)(g)</t>
  </si>
  <si>
    <t>Independence of Board of Financial Institution</t>
  </si>
  <si>
    <t>Declaration of irregular and undesirable practice</t>
  </si>
  <si>
    <t>Section 407(3)(a)</t>
  </si>
  <si>
    <t>Power to issue directives - service of directives</t>
  </si>
  <si>
    <t>Section 412(9)(a)</t>
  </si>
  <si>
    <t xml:space="preserve">Change in Control </t>
  </si>
  <si>
    <t>Section 433(1)</t>
  </si>
  <si>
    <t xml:space="preserve">Compensation for contraventions of Act </t>
  </si>
  <si>
    <t>Section 437(9)</t>
  </si>
  <si>
    <t>Section 439(4)(f)</t>
  </si>
  <si>
    <t>Failure to maintain sound financial position</t>
  </si>
  <si>
    <t>Section 441</t>
  </si>
  <si>
    <t>Powers and duties of a Statutory Manager</t>
  </si>
  <si>
    <t>Section 444(7)</t>
  </si>
  <si>
    <t>Winding Up</t>
  </si>
  <si>
    <t>Section 445</t>
  </si>
  <si>
    <t>Applications for Amalgamation or Transfer</t>
  </si>
  <si>
    <t>Section 449</t>
  </si>
  <si>
    <t>Financial Services Compensation Scheme</t>
  </si>
  <si>
    <t>Section 452</t>
  </si>
  <si>
    <t>Exemption for foreign insurers and reinsurers</t>
  </si>
  <si>
    <t>Definitions referencing a Standard or Regulation or requiring the constitution of a body</t>
  </si>
  <si>
    <t xml:space="preserve">Provision in the FIM Bill (Chapter 4) Collective Investment Schemes </t>
  </si>
  <si>
    <t xml:space="preserve">Provision in the FIM Bill (Chapter 3) Financial Markets </t>
  </si>
  <si>
    <t>Provision in the FIM Bill (Chapter 1) Preliminary</t>
  </si>
  <si>
    <t>Section in the FIM Bill (Chapter 2) Insurance</t>
  </si>
  <si>
    <t>Provision in the FIM Bill (Chapter ) Retirement Funds</t>
  </si>
  <si>
    <t>Provision in the FIM Bill (Chapter 6) Friendly Societies</t>
  </si>
  <si>
    <t>Provision in the FIM Bill (Chapter 7) Medical Aid Funds</t>
  </si>
  <si>
    <t>Provision in the FIM Bill (Chapter 10) General</t>
  </si>
  <si>
    <r>
      <t xml:space="preserve">Transfer </t>
    </r>
    <r>
      <rPr>
        <sz val="10"/>
        <color rgb="FF000000"/>
        <rFont val="Arial"/>
        <family val="2"/>
      </rPr>
      <t>or</t>
    </r>
    <r>
      <rPr>
        <sz val="10"/>
        <color theme="1"/>
        <rFont val="Arial"/>
        <family val="2"/>
      </rPr>
      <t xml:space="preserve"> winding-up</t>
    </r>
  </si>
  <si>
    <t>Drafted by RPS/Finance</t>
  </si>
  <si>
    <t>Comment in progress to be reviewed</t>
  </si>
  <si>
    <t>-</t>
  </si>
  <si>
    <t>Comments in progress to be reviewed</t>
  </si>
  <si>
    <t>No comments received from Industry</t>
  </si>
  <si>
    <t>As resolved in the New Dawn SteerCo Meeting on 06 September 2019, the provision in the FIM Bill were not addressing the governance issues comprehensively and that there were more mechanics to be dictated to the industry. The decision taken was that a new Standard be drafted.</t>
  </si>
  <si>
    <t>As resolved in the New Dawn SteerCo Meeting on 29 May 2019, the Administrative Sanction Standard should be relegated to an internal document and should proceed through the governance structure and should be made known to the people that are affected.</t>
  </si>
  <si>
    <t xml:space="preserve">JS - The first draft of the proposed Fees, Interest and Penalties was considered at EXCO Ops on 26 March 2019.  The Members were comfortable on the proposal put forward regarding Interest. Input was obtained on proposed Fees &amp; Penalties which the Working Group will consider and act upon resubmitting a proposal for consideration at EXCO OPS meeting of May 2019.     RPS is the lead on this Standard. </t>
  </si>
  <si>
    <t>20/05/2020 - The Fees and Interest were approved by EXCO, draftng of Standard can now commence.</t>
  </si>
  <si>
    <t>Summary of Progress for Regulations &amp; Standards - Phase 4</t>
  </si>
  <si>
    <t>Regulations and Standards to be drafted for 2020-2021</t>
  </si>
  <si>
    <t>Capital Adequacy for Insurers</t>
  </si>
  <si>
    <t>INS.S.2.19</t>
  </si>
  <si>
    <t>Governance</t>
  </si>
  <si>
    <t>INS.S.2.20</t>
  </si>
  <si>
    <t xml:space="preserve">Form of certificate of registration </t>
  </si>
  <si>
    <t>GEN.R.10.1</t>
  </si>
  <si>
    <t>GEN.S.10.21</t>
  </si>
  <si>
    <t>Treating Customers Fairly</t>
  </si>
  <si>
    <t>Fees &amp; Charges</t>
  </si>
  <si>
    <t>GEN.S.10.25</t>
  </si>
  <si>
    <t>ADM.S. 8.1</t>
  </si>
  <si>
    <t>Manner and Form of Application for Rgistration of a Fund/Society Administrator</t>
  </si>
  <si>
    <t>ADM.S. 8.2</t>
  </si>
  <si>
    <t>Form of Certificate for Rgistration for a Fund &amp; Society Administrator</t>
  </si>
  <si>
    <t>ADM.S. 8.3</t>
  </si>
  <si>
    <t xml:space="preserve">Chapter 7 </t>
  </si>
  <si>
    <t>MAF.S.7.17</t>
  </si>
  <si>
    <t>Manner and Form of Application for Cancellation or Variation of Registration of a Medical Aid Fund</t>
  </si>
  <si>
    <t>MAF.S.7.18</t>
  </si>
  <si>
    <t>Manner and Form of Application for Registration of a Medical Aid Fund Broker</t>
  </si>
  <si>
    <t>MAF.S.7.19</t>
  </si>
  <si>
    <t xml:space="preserve">Form of Certificate of Registration for a Medical Aid Fund Broker </t>
  </si>
  <si>
    <t>MAF.S.7.20</t>
  </si>
  <si>
    <t>Manner and Form of Application for Cancellation or Variation of Registration of a Medical Aid Fund Broker</t>
  </si>
  <si>
    <t xml:space="preserve">Administrators: Chapter 8 </t>
  </si>
  <si>
    <t>Manner and Form of Application for Cancellation or Variation of Registration of a Fund or Society Administrator</t>
  </si>
  <si>
    <t>CIS.S.4.17</t>
  </si>
  <si>
    <t>Manner and Form of Application for Registration as Nominee Company</t>
  </si>
  <si>
    <t>FM.R.3.1</t>
  </si>
  <si>
    <t xml:space="preserve">Meaning of Money Market Intruments </t>
  </si>
  <si>
    <t>CIS.S.4.18</t>
  </si>
  <si>
    <t>CIS.S.4.19</t>
  </si>
  <si>
    <t>CIS.S.4.20</t>
  </si>
  <si>
    <t>FM.S.3.7</t>
  </si>
  <si>
    <t>Drafted by PF</t>
  </si>
  <si>
    <t>RF.S.5.26</t>
  </si>
  <si>
    <t>FS.S.6.19</t>
  </si>
  <si>
    <t xml:space="preserve"> No</t>
  </si>
  <si>
    <t xml:space="preserve">  Standard Title</t>
  </si>
  <si>
    <t>Chapter 1: Preliminary</t>
  </si>
  <si>
    <t>Chapter 2: Insurance</t>
  </si>
  <si>
    <t>Asset Liability Valuation for CAR</t>
  </si>
  <si>
    <t>Application for registration of Insurers and reinsurers</t>
  </si>
  <si>
    <t xml:space="preserve">Registration requirements for brokers </t>
  </si>
  <si>
    <t>Exemptions</t>
  </si>
  <si>
    <t>Soundness Financial Position</t>
  </si>
  <si>
    <t>Trust Account and returns</t>
  </si>
  <si>
    <t>Voluntary cancellation of insurers and reinsurers registration</t>
  </si>
  <si>
    <t>Registration of Lloyd's Intermediaries</t>
  </si>
  <si>
    <t>Voluntary cancellation of brokers registration</t>
  </si>
  <si>
    <t xml:space="preserve">   Regulation #</t>
  </si>
  <si>
    <t>Insurance terms defined for the purposes of section 8 of the Act</t>
  </si>
  <si>
    <t>Amount Protection that will be afforded in respect of a life policy</t>
  </si>
  <si>
    <t>Chapter 3: Financial Markets</t>
  </si>
  <si>
    <t>Information about an issuer and securities being issued to clients or potential   clients of a regulated person when the securities are being sold by the regulated person;</t>
  </si>
  <si>
    <t>Chapter 4: Collective Investment Schemes</t>
  </si>
  <si>
    <t>Manner and Form of Application for Registration as Manager of a Collective Investment Scheme</t>
  </si>
  <si>
    <t>Chapter 5: Retirement Funds</t>
  </si>
  <si>
    <t xml:space="preserve">Matters to be included in an investment policy statement, including limits </t>
  </si>
  <si>
    <t>Funds and classes of funds for inclusion in the definition of “fund” in section 242</t>
  </si>
  <si>
    <t>Prescribed funds and beneficiary funds that may be exempted pursuant to subsection 254(1)(b)</t>
  </si>
  <si>
    <t>Loans which may be granted to a member and guarantees which may be furnished to a person in respect of a loan granted or to be granted by such person to a member, pursuant to section 269</t>
  </si>
  <si>
    <t xml:space="preserve">The protection of unpaid contributions and the rate of interest payable on contributions not transmitted or received </t>
  </si>
  <si>
    <t>Chapter 6: Friendly Societies</t>
  </si>
  <si>
    <t>Requirements for the termination or dissolution of friendly society in the circumstances specified in its   rules</t>
  </si>
  <si>
    <t>Minimum number of members</t>
  </si>
  <si>
    <t>Valuation and report</t>
  </si>
  <si>
    <t>Percentage of fair value</t>
  </si>
  <si>
    <t>Books of accounts to be kept</t>
  </si>
  <si>
    <t>Persons who may keep moneys</t>
  </si>
  <si>
    <t>Amount which aggregate value of income of FS must not exceed for Chapter 6 not to apply to the FS, pursuant to    s. 278(1)</t>
  </si>
  <si>
    <t xml:space="preserve">Min. /max. amounts or both which FS may invest: - </t>
  </si>
  <si>
    <t>Authority for NAMFISA to grant unconditional/conditional exemptions, whether unlimited or limited in duration, from provisions of Reg. FS.R.6.2</t>
  </si>
  <si>
    <t xml:space="preserve">Chapter 7: Medical Aid Funds </t>
  </si>
  <si>
    <t>Valuation reports</t>
  </si>
  <si>
    <t>Annual Report</t>
  </si>
  <si>
    <t xml:space="preserve">  MAF.R.7.1</t>
  </si>
  <si>
    <t xml:space="preserve">  MAF.R.7.2</t>
  </si>
  <si>
    <t xml:space="preserve">Min./max amounts or both which MAF may invest: - </t>
  </si>
  <si>
    <t xml:space="preserve">  Chapter 10: General</t>
  </si>
  <si>
    <t>GEN.S.10.2</t>
  </si>
  <si>
    <t>GEN.S.10.8</t>
  </si>
  <si>
    <t>GEN.S.10.9</t>
  </si>
  <si>
    <t>GEN.S.10.10</t>
  </si>
  <si>
    <t>GEN.S.10.11</t>
  </si>
  <si>
    <t>GEN.S.10.12</t>
  </si>
  <si>
    <t>GEN.S.10.13</t>
  </si>
  <si>
    <t>GEN.S.10.14</t>
  </si>
  <si>
    <t>GEN.S.10.16</t>
  </si>
  <si>
    <t>GEN.S.10.17</t>
  </si>
  <si>
    <t>GEN.S.10.18</t>
  </si>
  <si>
    <t xml:space="preserve">Alternative forms for payment of retirement benefits for the purposes of defined contribution funds and requirements regarding annuities purchased by a retirement fund from a registered financial institution </t>
  </si>
  <si>
    <t>Phases 1 to 3</t>
  </si>
  <si>
    <t xml:space="preserve">Total Regs &amp; Stds  </t>
  </si>
  <si>
    <t>(ii) in a particular asset or in particular kinds/categories of assets in Namibia or elsewhere; and the basis on which amounts determined etc.</t>
  </si>
  <si>
    <t xml:space="preserve">TOTAL CRITICAL REGULATIONS &amp; STANDARDS FOR IMMEDIATE IMPLEMENTATION AFTER ACT IS IN FORCE </t>
  </si>
  <si>
    <t xml:space="preserve">Fund Governance </t>
  </si>
  <si>
    <t>RF.S.5.27</t>
  </si>
  <si>
    <t>FM.R.3.2</t>
  </si>
  <si>
    <t>FM.R.3.3</t>
  </si>
  <si>
    <t xml:space="preserve">Application of Annual Renewal of Registration: Maximum Rate of Interest that may be determined by NAMFISA under this Act in terms of GEN.S.10.25 </t>
  </si>
  <si>
    <t>Chapter 2 (INS)</t>
  </si>
  <si>
    <t>Chapter 3 (FM)</t>
  </si>
  <si>
    <t>Chapter 4 (CIS)</t>
  </si>
  <si>
    <t>Chapter 5 (RF)</t>
  </si>
  <si>
    <t>Chapter 6 (FS)</t>
  </si>
  <si>
    <t>Chapter 7 (MAF)</t>
  </si>
  <si>
    <t>Chapter 8 (ADM)</t>
  </si>
  <si>
    <t>Chapter 10 (GEN)</t>
  </si>
  <si>
    <t xml:space="preserve">Phase 4: </t>
  </si>
  <si>
    <t>CIS.S.4.21</t>
  </si>
  <si>
    <t>GEN.S.10.26</t>
  </si>
  <si>
    <t>GEN.S.10.27</t>
  </si>
  <si>
    <t>LIST OF CRITICAL STANDARDS - PHASE 1 – PROGRESS AS AT 19 JULY 2021</t>
  </si>
  <si>
    <t>LIST OF CRITICAL STANDARDS PHASE 2 - PROGRESS AS AT 19 JULY 2021</t>
  </si>
  <si>
    <t>LIST OF CRITICAL STANDARDS - PHASE 3 – PROGRESS AS AT 19 JULY 2021</t>
  </si>
  <si>
    <t>Discussed by EXCO SUP</t>
  </si>
  <si>
    <t>Discussed by Board (LSC)</t>
  </si>
  <si>
    <t>Discussed by EXCO Supervision</t>
  </si>
  <si>
    <t xml:space="preserve">AC: See Tab: PHASE 4 for further  progress. </t>
  </si>
  <si>
    <t>AC: See Tab Phase 4 - This Standard will be finalized together with Phase 4 - 14 June 2021</t>
  </si>
  <si>
    <t>Application of Registration of Regulated entities under
Chapter 3</t>
  </si>
  <si>
    <t>IS: Ready for Board review - 10 August 2021</t>
  </si>
  <si>
    <t>SC: Ready for Board review - 29 July 2021</t>
  </si>
  <si>
    <t>RL: Ready for Board review - 29 July 2021</t>
  </si>
  <si>
    <t>MAF.S.7.21</t>
  </si>
  <si>
    <t>Drafted by RPS &amp; Legal Services</t>
  </si>
  <si>
    <t>Governance of a Medical Aid Fund</t>
  </si>
  <si>
    <t>Manner and Form of Application for registration as Trustee or Custodian of a CIS</t>
  </si>
  <si>
    <t>Manner And Form of Registration Certificate for Central Securities Depository, Exchange, Investment Manager</t>
  </si>
  <si>
    <t>Manner And Form of Registration Certificate for Managers of CIS</t>
  </si>
  <si>
    <t xml:space="preserve">Application By Registered Manager of CIS Scheme for Voluntary Cancellation of Registration Granted </t>
  </si>
  <si>
    <t xml:space="preserve">Form and Manner of an Application for Cancellation/Variation of Registration for Funds </t>
  </si>
  <si>
    <t>Transitional provision - issuance of certificate of registration to existing management companies</t>
  </si>
  <si>
    <t>Minimum Capital Adequacy, Solvency and Liquidity Requirements</t>
  </si>
  <si>
    <t xml:space="preserve">Civil Liability Arising from Insider Trading </t>
  </si>
  <si>
    <t>The penalty the Minster can prescibe for a SRO appointing an SRO Officer</t>
  </si>
  <si>
    <t xml:space="preserve">Form and Manner of an Application for Cancellation/Variation of Registration for Friendly Society </t>
  </si>
  <si>
    <t xml:space="preserve">Application for Annual Renewal of Registration made to NAMFISA </t>
  </si>
  <si>
    <t>Standard on Manner of investigating market conduct</t>
  </si>
  <si>
    <t>Standard on procedure for lodging market conduct complaints</t>
  </si>
  <si>
    <t>RM: Drafted and reviewed by Legal Services during Oct/Nov 2020.</t>
  </si>
  <si>
    <t>Manner and Form of Certificate of Exempted Mancos Mortgage Bonds</t>
  </si>
  <si>
    <t xml:space="preserve">DM: Presently with Legal for review </t>
  </si>
  <si>
    <t>DM: Presently with Legal Services for review -  17 August 2021</t>
  </si>
  <si>
    <t>Drafting of the identified Standards &amp; Regulations completed with the exeption of 2x  FM Regs. The required approvals are in progress.</t>
  </si>
  <si>
    <t xml:space="preserve">Completed. </t>
  </si>
  <si>
    <t>Progress</t>
  </si>
  <si>
    <t>Reg/Std No</t>
  </si>
  <si>
    <t>Chapter 3 - Financial Markets</t>
  </si>
  <si>
    <t xml:space="preserve">Chapter 5 - Retirement Funds </t>
  </si>
  <si>
    <t>Overal Progress Achieved (%)</t>
  </si>
  <si>
    <t>Description</t>
  </si>
  <si>
    <t>Chapter 6 - Friendly Soieties</t>
  </si>
  <si>
    <t>RL: Standard was drafted and is in progress of review by Insurance Division - 06 August 2021</t>
  </si>
  <si>
    <t>SC: Standard was drafted and reviewed &amp; approved by LS &amp; EXCO SUP, respectively.</t>
  </si>
  <si>
    <t>DM: Submitted for EXCO Supervision review - 19 August 2021</t>
  </si>
  <si>
    <t>Standard was drafted, reviewed &amp; approved by LS &amp; EXCO SUP, respectively.</t>
  </si>
  <si>
    <t>Application of Registration of Regulated entities under Chapter 3</t>
  </si>
  <si>
    <t>LIST OF CRITICAL STANDARDS - PHASE 4 – PROGRESS AS AT 28 SEPTEMBER 2021</t>
  </si>
  <si>
    <t>SC: RPS and Market Conduct Divisions met on 8.9.2021 . It was agreed to wait and learn from the experiences that will emanate from the Standard on Treating Customers Fairly.</t>
  </si>
  <si>
    <t>SC: RPS and Market Conduct Divisions met on 8.9.2021 at 08:00-08:45. We agreed to wait and learn from the experiences that will emanate from the Standard on Treating Customers Fairly.</t>
  </si>
  <si>
    <t>SC: RPS and Market Conduct Divisions met on 8.9.2021.  It was agreed to wait and learn from the experiences that will emanate from the Standard on Treating Customers Fairly.</t>
  </si>
  <si>
    <t>SC: RPS and Market Conduct Divisions met on 8.9.2021. It was agreed to wait and learn from the experiences that will emanate from the Standard on Treating Customers Fairly.</t>
  </si>
  <si>
    <t>FS.S.6.20</t>
  </si>
  <si>
    <t>Definitions referencing a Standard or Regulation or requiring the constitution of a body;</t>
  </si>
  <si>
    <r>
      <rPr>
        <b/>
        <sz val="10"/>
        <color theme="1"/>
        <rFont val="Arial"/>
        <family val="2"/>
      </rPr>
      <t xml:space="preserve">1.1  </t>
    </r>
    <r>
      <rPr>
        <sz val="10"/>
        <color theme="1"/>
        <rFont val="Arial"/>
        <family val="2"/>
      </rPr>
      <t xml:space="preserve">Schedule 3 of the FIM Act under section 467 provides for transitional provisions as follows: 
General preservation of subordinate measures and other actions
</t>
    </r>
    <r>
      <rPr>
        <b/>
        <sz val="10"/>
        <color theme="1"/>
        <rFont val="Arial"/>
        <family val="2"/>
      </rPr>
      <t>“2. (1)</t>
    </r>
    <r>
      <rPr>
        <sz val="10"/>
        <color theme="1"/>
        <rFont val="Arial"/>
        <family val="2"/>
      </rPr>
      <t xml:space="preserve"> Any subordinate legislation or measure made under a repealed law remains in force unless in conflict with this Act and be deemed to be made thereunder until superseded by a subordinate measure made under this Act.”
</t>
    </r>
    <r>
      <rPr>
        <b/>
        <sz val="10"/>
        <color theme="1"/>
        <rFont val="Arial"/>
        <family val="2"/>
      </rPr>
      <t xml:space="preserve">(2) </t>
    </r>
    <r>
      <rPr>
        <sz val="10"/>
        <color theme="1"/>
        <rFont val="Arial"/>
        <family val="2"/>
      </rPr>
      <t xml:space="preserve">The rules of a financial institution made under a repealed law and in force immediately before the effective date continue to be in force so far as they are not inconsistent with this Act, except that the financial institution must within six months from the effective date amend or replace its rules so as to comply with the requirements of this Act.                                                                                                         </t>
    </r>
  </si>
  <si>
    <r>
      <rPr>
        <b/>
        <sz val="10"/>
        <color theme="1"/>
        <rFont val="Arial"/>
        <family val="2"/>
      </rPr>
      <t>1.2</t>
    </r>
    <r>
      <rPr>
        <sz val="10"/>
        <color theme="1"/>
        <rFont val="Arial"/>
        <family val="2"/>
      </rPr>
      <t xml:space="preserve">  The following Regulation, rules and other subordinate measures that have not been addressed under the FIM Act and its Standards or Regulations issued thereunder have been identified for purposes of the grandfathering exercise. These include the Long-term Insurance Regulations, Short-term Insurance Regulations, Medical Aid Fund Regulations and Pension Fund Regulations as well as the Rules of the Namibia Stock Exchange (NSX) and Listing Requirements, the Trust Deeds and Supplemental Deeds establishing Unit Trust Schemes rules under the Capital Markets respectively. There are no regulations or rules identified for grandfathering under the General Chapter of FIM Act. </t>
    </r>
  </si>
  <si>
    <t>SUBJECT</t>
  </si>
  <si>
    <t>REGULATION</t>
  </si>
  <si>
    <t>TO BE GRANDFATHERED</t>
  </si>
  <si>
    <t>GENERAL</t>
  </si>
  <si>
    <t xml:space="preserve">Definitions </t>
  </si>
  <si>
    <t>Payment of premiums received</t>
  </si>
  <si>
    <t>Report of non-payment</t>
  </si>
  <si>
    <t>Prohibition of differentiation, inducements and assumption of obligations</t>
  </si>
  <si>
    <t>Limits of Investments</t>
  </si>
  <si>
    <t>YES</t>
  </si>
  <si>
    <t>SHORT TERM IINSURANCE (STI) -  REGULATIONS</t>
  </si>
  <si>
    <t>LONG TERM INSURANCE (LTI) -  REGULATIONS</t>
  </si>
  <si>
    <t>Deposits</t>
  </si>
  <si>
    <t>Insurance Tables</t>
  </si>
  <si>
    <t>Maximum sum insurable on life of a minor under fourteen years of age</t>
  </si>
  <si>
    <t>Payment of monetary benefits under funeral policies</t>
  </si>
  <si>
    <t>Proof of age and procedure when accepted age found incorrect</t>
  </si>
  <si>
    <t>Lost Policies</t>
  </si>
  <si>
    <t>Days of grace, paid-up policies and non-forfeiture rules: life policies</t>
  </si>
  <si>
    <t>Days of grace: funeral policies</t>
  </si>
  <si>
    <t xml:space="preserve">Limits of Investment </t>
  </si>
  <si>
    <t>MEDICAL AID FUND (MAF) - REGULATIONS</t>
  </si>
  <si>
    <t xml:space="preserve">Definition of Practice Number </t>
  </si>
  <si>
    <t>Definition of Supplier of Health Service</t>
  </si>
  <si>
    <t>Limitation on claims – imposing conditions to withhold payment of claim</t>
  </si>
  <si>
    <t>Payment of claims</t>
  </si>
  <si>
    <t>RETIREMENT FUND (RF) - REGULATIONS</t>
  </si>
  <si>
    <t>Assets in which a registered fund may invest</t>
  </si>
  <si>
    <t>Investment of pension fund assets in unlisted investments</t>
  </si>
  <si>
    <t>Administrative penalties</t>
  </si>
  <si>
    <t>12 to 13 (Part 7)</t>
  </si>
  <si>
    <t>14 to 40 (Part 8)</t>
  </si>
  <si>
    <t>FINANCIAL MARKETS (FM) &amp; COLLECTIVE INVESTMENT SCHEMES (CIS) - REGULATIONS</t>
  </si>
  <si>
    <t>Unit Trust Schemes (Entities under Ch4 of FIMA)</t>
  </si>
  <si>
    <t xml:space="preserve">Rules of the NSX and Listing Requirements </t>
  </si>
  <si>
    <t>Trust Deeds and Supplemental Deeds establishing Unit Trust Schemes</t>
  </si>
  <si>
    <t>DIRECTIVES/CIRCULARS</t>
  </si>
  <si>
    <t xml:space="preserve">All Directives and Circulars issued to date </t>
  </si>
  <si>
    <t>N/A</t>
  </si>
  <si>
    <t>Financial Markets</t>
  </si>
  <si>
    <t>DECLARATIONS OF UDESIRABLE PRACTICES</t>
  </si>
  <si>
    <t>Curtailment of Benefits</t>
  </si>
  <si>
    <t xml:space="preserve">Advertising </t>
  </si>
  <si>
    <t>Discounts</t>
  </si>
  <si>
    <t>Restrictions and Exclusions relating to third party claims</t>
  </si>
  <si>
    <t>Reviewed by LSC on               13 Oct 2021</t>
  </si>
  <si>
    <t xml:space="preserve">Reviews are in progress </t>
  </si>
  <si>
    <t>See below comments</t>
  </si>
  <si>
    <t>Phase 4 - Total</t>
  </si>
  <si>
    <t>Phases 1 to 4 - Total</t>
  </si>
  <si>
    <t>GAZETTED</t>
  </si>
  <si>
    <t>Standards Gazetted</t>
  </si>
  <si>
    <t>Phases 1 to 3 - Standards Gazetted</t>
  </si>
  <si>
    <t>Regulations Submitted to MOF</t>
  </si>
  <si>
    <t>Standards Drafted</t>
  </si>
  <si>
    <t>Phases 1 to 3 - Reglations Submitted to MOF</t>
  </si>
  <si>
    <t>Phases 1 to 3 - Total</t>
  </si>
  <si>
    <t>Phase 1 to 3 - Awaiting Gazetting</t>
  </si>
  <si>
    <t>TOTAL REGULATIONS SUBMITTED TO MOF &amp; TOTAL STANDARDS GAZETTED</t>
  </si>
  <si>
    <t>GRAND TOTAL</t>
  </si>
  <si>
    <t>Phase 4: Standards Gazetted</t>
  </si>
  <si>
    <t>Phases 4 - Awaiting Gazetting</t>
  </si>
  <si>
    <t>See blue tab - 'TOTAL REGS &amp; STDS SUMMARIZED'</t>
  </si>
  <si>
    <t>Chapter 2 - Insurance</t>
  </si>
  <si>
    <t>AWAITING GAZETTING</t>
  </si>
  <si>
    <t>Regulation was drafted and is in the review process.</t>
  </si>
  <si>
    <t>Ready for submission to MOF</t>
  </si>
  <si>
    <t>FM.S.3.9</t>
  </si>
  <si>
    <t>Registration Certificate for CIS Managers persuant to section 176(3)</t>
  </si>
  <si>
    <t>Manner and Form of Application for approval as Nominee Company</t>
  </si>
  <si>
    <t>Application By Registered Manager of CIS Scheme for Voluntary Cancellation of Registration Granted ito section 176</t>
  </si>
  <si>
    <t>See below all Chapters</t>
  </si>
  <si>
    <t xml:space="preserve">GAZETTED </t>
  </si>
  <si>
    <t>Regulations YET TO BE Submitted to MOF</t>
  </si>
  <si>
    <t>Standards YET TO BE GAZETTED</t>
  </si>
  <si>
    <t>Phases 4 - Regulations yet to be submitted to MOF</t>
  </si>
  <si>
    <t>The penalty the Minister can prescibe for a SRO appointing an SRO Officer</t>
  </si>
  <si>
    <t>THE CATEGORIES OF PROFESSIONS AND PERSONS OF WHICH AN EXPERT MUST BE A MEMBER FOR THE PURPOSES OF THE DEFINITION OF “VALUATOR” IN SECTION 1 OF THE ACT</t>
  </si>
  <si>
    <t>Submitted for Board consideration scheduled for 22 - 25 August 2022</t>
  </si>
  <si>
    <t>Approved by Board 22 August 2022</t>
  </si>
  <si>
    <t xml:space="preserve">Capital Adequacy Requirements For Registered Insurers And Reinsurers
</t>
  </si>
  <si>
    <t>Approved by Board 23 August 2022</t>
  </si>
  <si>
    <t>The Determination, Calculation And Valuation Of The Assets And Liabilities Of Registered Insurers For The Purposes Of Capital Adequacy, Including Namfisa’s Right To Change A Valuation</t>
  </si>
  <si>
    <t>Manner And Form Of Application For Registration Of Insurers                                                                                                                                                                                                                                                                                                         And Reinsurers And The Manner In Which Namfisa May Approve Additional Classes Of Long-Term Insurance Business And Additional Classes Of Short-Term Insurance Business For The Purposes Of Section 8</t>
  </si>
  <si>
    <t>Registration Requirements for Insurance Broker</t>
  </si>
  <si>
    <t>TERMS AND CONDITIONS APPLICABLE TO:
FOREIGN INSURERS AND FOREIGN REINSURERS EXEMPTED UNDER SECTION 5(2) OF THE ACT;
REGISTERED INSURERS AND REGISTERED BROKERS EFFECTING OR RENEWING INSURANCE OUTSIDE NAMIBIA; AND
REGISTERED INSURERS REINSURING THE WHOLE OR ANY PART OF   THEIR BUSINESS</t>
  </si>
  <si>
    <t>Financial reporting requirements for insurance brokers</t>
  </si>
  <si>
    <t>FAIR TREATMENT OF CLIENTS AND POLICYHOLDERS BY                               REGISTERED INSURANCE INTERMEDIARIES</t>
  </si>
  <si>
    <t>Amount Of Commission That May Be Paid To Insurance Brokers</t>
  </si>
  <si>
    <t>The Determination Of What Constitutes A Sound Financial Position Of Registered Insurers Or Reinsurers</t>
  </si>
  <si>
    <t>The Trust Account To Be Opened By Lloyd’s, The Minimum Value                                     Of Funds Therein And The Returns To Be Furnished By Lloyd’s Under Section 47 Of The Act</t>
  </si>
  <si>
    <t>Application By Registered Insurer Or Reinsurer For Voluntary Cancellation Of Registration Granted Pursuant To Section 11 Of The Act Or For Variation Of The Classes Of Business By Cancellation Of Class(es) Of Business For Which It Was Registered</t>
  </si>
  <si>
    <t xml:space="preserve">The Accounts And Other Information To Be Kept In Namibia Relating To Insurance Business, And To Be Submitted To Namfisa, By Registered Insurers And Reinsurers </t>
  </si>
  <si>
    <t>The Requirements For The Registration, Operation And Duties Of A Lloyd’s Intermediary In Namibia</t>
  </si>
  <si>
    <t>Application By Registered Insurance Or Reinsurance Brokers, Corporate Insurance And Reinsurance Brokers For Cancellation Or Variation Of Registration</t>
  </si>
  <si>
    <t xml:space="preserve">Submitted for EXCO consideration on 12 September 2022.  Approved by EXCO on 12 September 2022. </t>
  </si>
  <si>
    <t>Form of certificate of registration for an insurance broker</t>
  </si>
  <si>
    <t>Submitted for EXCO consideration on 12 September 2022. Approved by EXCO on 12 September 2022.</t>
  </si>
  <si>
    <t xml:space="preserve">   Regulations: Chapter 2: Insurance</t>
  </si>
  <si>
    <t>The Meaning of Micro-insurance</t>
  </si>
  <si>
    <t>THE AMOUNT OF PROTECTION THAT WILL BE AFFORDED IN RESPECT OF A LIFE POLICY REFERRED TO IN PART 5 OF CHAPTER 2</t>
  </si>
  <si>
    <t>Matters To Be Included By A Registered Exchange In Its Listing Requirements</t>
  </si>
  <si>
    <t>Matters To Be Included In A Report Referred To In Section 113 Of The Act And The Manner And Timing Of Such Report</t>
  </si>
  <si>
    <t>Information About An Issuer And Securities Being Issued By The Issuer To Clients Or Potential Clients Of A Regulated Person, When The Securities Are Being Sold By Or Through The Services Of That Regulated Person</t>
  </si>
  <si>
    <t xml:space="preserve"> Approved by Board 23 August 2022</t>
  </si>
  <si>
    <t xml:space="preserve">Demutualisation of a Self-Regulatory Organization </t>
  </si>
  <si>
    <t>Refered back to Management by Board on 23 August 2022.  We must consider the "Guarantee Fund" again and the proposed contributions to be made to that Fund.</t>
  </si>
  <si>
    <t>MINIMUM CAPITAL, CAPITAL ADEQUACY, SOLVENCY AND LIQUIDITY REQUIREMENTS FOR INVESTMENT MANAGERS, AND THE CONDUCT OF THE BUSINESS OF INVESTMENT MANAGEMENT WITH INTEGRITY, PRUDENCE AND PROFESSIONAL SKILL AND IN A WAY THAT ENSURES THAT A SOUND FINANCIAL POSITION IS MAINTAINTED AND DOES NOT CAUSE OR PROMOTE INSTABILITY IN THE FINANCIAL SYSTEM OF NAMIBIA</t>
  </si>
  <si>
    <t>MANNER AND FORM OF APPLICATION FOR REGISTRATION AS A CENTRAL SECURITIES DEPOSITORY, AN EXCHANGE, A SECURITIES CLEARING HOUSE, AN INVESTMENT MANAGER, A LINKED INVESTMENT SERVICE PROVIDER, A SECURITIES RATING AGENCY, A SECURITIES DEALER OR A SECURITIES ADVISOR PURSUANT TO SECTION 83(4)</t>
  </si>
  <si>
    <t>The Limits For The Purposes Of Paragraph (b) Of The Definition Of “Affected Transaction” As Defined In Section 155 Of The Act And Disclosure Of Affected Transactions</t>
  </si>
  <si>
    <t>FORM OF CERTIFICATE OF REGISTRATION A FOR CENTRAL SECURITIES DEPOSITORY, AN EXCHANGE, AN INVESTMENT MANAGER, A LINKED INVESTMENT SERVICE PROVIDER, A SECURITIES CLEARING HOUSE, A SECURITIES RATING AGENCY, A ASECURITIES ADVISOR OR A SECURITIES DEALER</t>
  </si>
  <si>
    <t>FM.S.3.12</t>
  </si>
  <si>
    <t>Application By Registered Central Securities Depository, Exchange, Investment Manager, Linked Investment Service Provider, Securities Clearing House, Securities Rating Agency, Securities Advisor Or Securities Dealer For Cancellation Of Registration Granted Pursuant To Section 85 Of The Act Or For Variation Of The Conditions For Registration</t>
  </si>
  <si>
    <t>Regulations: Chapter 3: Financial Markets</t>
  </si>
  <si>
    <t>TO PRESCRIBE THE INTEREST FOR PURPOSES OF SECTION 160(2)(d), (4)(d), (6)(d), (7)(d) OF THE ACT</t>
  </si>
  <si>
    <t xml:space="preserve">Submitted for EXCO consideration on 12 September 2022. No controversial issues/comments were raised.  Approved by EXCO on 12 September 2022. </t>
  </si>
  <si>
    <t>TO PRESCRIBE THE MAXIMUM AMOUNT OF ANY PENALTY THAT NAMFISA MAY IMPOSE ON A SELF-REGULATORY ORGANISATION PURSUANT TO SECTION 142(3) OF THE ACT</t>
  </si>
  <si>
    <t>FM.R.3.6</t>
  </si>
  <si>
    <t>MEANING OF MONEY MARKET INSTRUMENTS FOR THE PURPOSES OF THE DEFINITION IN SECTION 78</t>
  </si>
  <si>
    <t>Additional Information Required To Enable An Investor To Make An Informed Decision Pursuant To Section 172(1)(b) Of The Act</t>
  </si>
  <si>
    <t>Approved by Board 24 August 2022</t>
  </si>
  <si>
    <t>Rules For Administration Of Collective Investment Schemes Under One Or More Of Parts 3 To 8 Of Chapter 4 And Solicitation                                Of Investments In A Foreign Collective Investment Scheme Under Part 9 Of Chapter 4</t>
  </si>
  <si>
    <t>ACTIONS THAT MAY BE TAKEN BY NAMFISA AGAINST A MANAGER OR PERSON CONNECTED WITH A FOREIGN COUNTRY PURSUANT TO SECTION 220(1) </t>
  </si>
  <si>
    <t xml:space="preserve">EXCO decided, previously, that the draft must be republished.  It is included in the pack for EXCO consideration on 12 September 2022, as it must be approved by Board before it can be republished. </t>
  </si>
  <si>
    <t>REQUIREMENTS WITH RESPECT TO TRUSTEES AND CUSTODIANS OF A COLLECTIVE INVESTMENT SCHEME</t>
  </si>
  <si>
    <t>ASSETS THAT MUST BE INCLUDED IN A PORTFOLIO OF A COLLECTIVE INVESTMENT SCHEME AT THE TIME THAT A PARTICIPATORY INTEREST IS SOLD OR OFFERED FOR SALE</t>
  </si>
  <si>
    <t xml:space="preserve">The Standard must be redrafted completely. </t>
  </si>
  <si>
    <t>Meaning Of “Net Asset Value” For The Purposes Of Section 238 Of The Act</t>
  </si>
  <si>
    <t>Matters ro be regulated by deed</t>
  </si>
  <si>
    <t>Calculation Of Fair Value Of A Security</t>
  </si>
  <si>
    <t>Form Of Certificate Of Registration For A Manager Of A Collective Investment Scheme</t>
  </si>
  <si>
    <t>Form Of The Registration Certificate For A Manager Of A Collective Investment Scheme In Participation Bonds And A Nominee Company Deemed To Be Registered Or Approved Pursuant To Section 202(1)</t>
  </si>
  <si>
    <t>Manner And Form Of Application For Approval As Trustee Or Custodian Of A Collective Investment Scheme</t>
  </si>
  <si>
    <t>Application By Registered Manager Of A Collective Investment Scheme For Cancellation Of Registration Granted Pursuant To Section 176 Of The Act Or For Variation Of The Conditions For Registration</t>
  </si>
  <si>
    <t>MANNER AND FORM OF APPLICATION FOR APPROVAL AS A NOMINEE COMPANY</t>
  </si>
  <si>
    <t>The Determination Of The Soundness Of The Financial Position Of A Fund For The Purposes Of Section 272(3)</t>
  </si>
  <si>
    <t>Requirements For The Voluntary Termination Or Dissolution Of A Fund Pursuant To Section 278 And In The Circumstances Specified In Its Rules</t>
  </si>
  <si>
    <t>MINIMUM BENEFITS THAT A FUND MUST PROVIDE TO ITS MEMBERS</t>
  </si>
  <si>
    <t>Provision For Compulsory Beneficiary Nomination Forms To Be Completed By Members Of A Fund For The Purposes Of Enabling A Member To Designate A Nominee Or Nominees To Receive Benefits From Such Fund Upon The Death Of Such Member</t>
  </si>
  <si>
    <t>The Conditions On Which A Defined Contribution Fund May Be Exempted From The Requirement Of Regular Investigations By A Valuator</t>
  </si>
  <si>
    <t>ALTERNATIVE FORMS OF PAYMENT OF PENSIONS FOR THE PURPOSES OF DEFINED CONTRIBUTION FUNDS</t>
  </si>
  <si>
    <t>This draft is not finalised yet after the Midgard EXCO meeting. More research to be done.</t>
  </si>
  <si>
    <t>Requirements For The Annual Report Of A Fund</t>
  </si>
  <si>
    <t>Categories Of Persons Having An Interest In The Compliance Of A Fund With The Provisions Of Section 270(7) And The Reports That Must Be Submitted By The Principal Officer Or A Person Authorised Under Section 270(8) To Such Categories Of Persons With Respect To Such Compliance</t>
  </si>
  <si>
    <t xml:space="preserve"> Matters To Be Included In An Investment Policy Statement</t>
  </si>
  <si>
    <t>Matters To Be Included In A Code Of Conduct To Be Adopted By The Fund</t>
  </si>
  <si>
    <t>Manner And Form Of Application For Registration Of A Fund</t>
  </si>
  <si>
    <t>Form Of Certificate Of Registration For A Fund</t>
  </si>
  <si>
    <t>GOVERNANCE</t>
  </si>
  <si>
    <t>MANNER AND FORM OF APPLICATION, BY A REGISTERED FUND, FOR CANCELLATION OF REGISTRATION OR VARIATION OF THE CONDITIONS SUBJECT TO WHICH REGISTRATION WAS GRANTED</t>
  </si>
  <si>
    <t xml:space="preserve">   Regulations: Chapter 5: Retirement Funds</t>
  </si>
  <si>
    <t>LOANS WHICH MAY BE GRANTED TO A MEMBER AND GUARANTEES WHICH MAY BE FURNISHED TO A PERSON IN RESPECT OF A LOAN GRANTED OR TO BE GRANTED BY SUCH PERSON TO A MEMBER, PURSUANT TO SECTION 277(1)(b)</t>
  </si>
  <si>
    <t>THE RATE OF INTEREST PAYABLE ON CONTRIBUTIONS NOT TRANSMITTED OR RECEIVED, AND ON THE VALUE OF A BENEFIT OR RIGHT TO A BENEFIT NOT TRANSFERRED, BEFORE THE EXPIRATION OF THE APPLICABLE PERIOD, PURSUANT TO SECTION 270(9)</t>
  </si>
  <si>
    <t>THE PROTECTION OF UNPAID CONTRIBUTIONS OF AN EMPLOYER</t>
  </si>
  <si>
    <t>Exemption from Prohibited Investments</t>
  </si>
  <si>
    <t>Statement of the assets of a friendly society</t>
  </si>
  <si>
    <t>Statement of the liabilities of a friendly society</t>
  </si>
  <si>
    <t>Requirements for the annual report of a friendly society</t>
  </si>
  <si>
    <t>Requirements for the rules of friendly society and any amendment of such rules</t>
  </si>
  <si>
    <t>The Determination Of The Soundness Of The Financial Position Of A Friendly Society For The Purposes Of Section 308(3)</t>
  </si>
  <si>
    <t>Requirements For The Voluntary Termination Or Dissolution Of A Friendly Society Pursuant To Section 316 And In Circumstances Specified In Its Rules</t>
  </si>
  <si>
    <t>The Requirements With Which A Friendly Society Referred To In Section 286(1) Must Comply (Exempted Societies)</t>
  </si>
  <si>
    <t>Minimum Number Of Members Of A Friendly Society</t>
  </si>
  <si>
    <t>The Valuation And Report Of The Valuator Of A Friendly Society Referred To In Section 304</t>
  </si>
  <si>
    <t>The Percentage Of The Fair Value Of Property Referred To In Section 306(2) Of The Act</t>
  </si>
  <si>
    <t>The Books Of Account And Records That Must Be Kept And                              Maintained With Respect To The Moneys And Assets Belonging To A Friendly Society</t>
  </si>
  <si>
    <t>The Persons Who May Keep In The Name Of A Friendly Society                                The Money And Assets Of A Friendly Society</t>
  </si>
  <si>
    <t>The Period After Which Payment Of Contributions To A Friendly Society Become Due</t>
  </si>
  <si>
    <t>Manner And Form Of Application For Registration Of A Friendly Society</t>
  </si>
  <si>
    <t>Form Of Certificate Of Registration For A Friendly Society</t>
  </si>
  <si>
    <t>MANNER AND FORM OF APPLICATION, BY A REGISTERED SOCIETY, FOR CANCELLATION OF REGISTRATION OR VARIATION OF THE CONDITIONS SUBJECT TO WHICH REGISTRATION WAS GRANTED</t>
  </si>
  <si>
    <t xml:space="preserve">GOVERNANCE </t>
  </si>
  <si>
    <t xml:space="preserve">   Regulations: Chapter 6: Friendly Societies</t>
  </si>
  <si>
    <t>THE AMOUNT WHICH THE AGGREGATE VALUE OF THE INCOME OF A SOCIETY MUST NOT EXCEED IN ORDER FOR CHAPTER 6 NOT TO APPLY TO SUCH SOCIETY, PURSUANT TO SECTION 286(1)</t>
  </si>
  <si>
    <t>THE MINIMUM OR MAXIMUM OR BOTH THE MINIMUM AND MAXIMUM AMOUNTS WHICH A FRIENDLY SOCIETY MAY INVEST</t>
  </si>
  <si>
    <t>THE AUTHORISATION OF NAMFISA TO GRANT UNCONDITIONAL OR CONDITIONAL EXEMPTIONS, WHETHER UNLIMITED OR LIMITED IN DURATION, FROM PROVISIONS OF REGULATION NO. FS.R.6.2</t>
  </si>
  <si>
    <t>Requirements For Rules Of A Medical Aid Fund And Any Amendments Of Such Rules</t>
  </si>
  <si>
    <t>The Determination Of The Soundness Of The Financial Position Of A Medical Aid Fund For The Purposes Of Section 353(3)</t>
  </si>
  <si>
    <t>The Provision By Medical Aid Funds To Their Members Of Written Proof Of Membership, And The Particulars Such Proof Must Or May Contain</t>
  </si>
  <si>
    <t xml:space="preserve">
The Requirements For The Voluntary Termination Or Dissolution Of A Medical Aid Fund Pursuant To Section 358, And In The Circumstances Specified In Its Rules</t>
  </si>
  <si>
    <t>Requirements For The Report Of The Valuator Of A Medical Aid Fund With Respect To The Current Financial Position Of The Fund And Its Projected Financial Soundness</t>
  </si>
  <si>
    <t>Minimum number of Members of a Medical Aid Fund</t>
  </si>
  <si>
    <t>Requirements For The Annual Report Of A Medical Aid Fund</t>
  </si>
  <si>
    <t>The Period For General And Condition-Specific Waiting Periods And Other Periods Referred To In Section 354</t>
  </si>
  <si>
    <t>Manner And Form Of Application For Registration Of A Medical Aid Fund</t>
  </si>
  <si>
    <t>Form Of Certificate Of Registration For A Medical Aid Fund</t>
  </si>
  <si>
    <t>The Period After Which Payment Of Subscriptions Or Contributions To A Medical Aid Fund Become Due</t>
  </si>
  <si>
    <t>MANNER AND FORM OF APPLICATION FOR CANCELLATION OR VARIATION OF REGISTRATION OF A MEDICAL AID FUND</t>
  </si>
  <si>
    <t>MANNER AND FORM OF APPLICATION FOR REGISTRATION OF A MEDICAL AID FUND BROKER</t>
  </si>
  <si>
    <t>FORM OF CERTIFICATE OF REGISTRATION FOR A MEDICAL AID FUND BROKER</t>
  </si>
  <si>
    <t>MANNER AND FORM OF APPLICATION FOR CANCELLATION OR VARIATION OF REGISTRATION OF A MEDICAL AID FUND BROKER</t>
  </si>
  <si>
    <t>Regulations: Chapter 7: Medical Aid Funds</t>
  </si>
  <si>
    <t>THE INSURANCE POLICIES TO BE EXCLUDED FROM THE DEFINITION OF “BUSINESS OF A MEDICAL AID FUND” IN SECTION 321</t>
  </si>
  <si>
    <t>THE MINIMUM OR MAXIMUM OR BOTH THE MINIMUM AND MAXIMUM AMOUNTS WHICH A MEDICAL AID FUND MAY INVEST</t>
  </si>
  <si>
    <t>Chapter 8: Fund Administrators</t>
  </si>
  <si>
    <t>ADM.S.8.1</t>
  </si>
  <si>
    <t>MANNER AND FORM OF APPLICATION FOR REGISTRATION OF A FUND OR SOCIETY ADMINISTRATOR</t>
  </si>
  <si>
    <t>ADM.S.8.2</t>
  </si>
  <si>
    <t>FORM OF CERTIFICATE OF REGISTRATION FOR A FUND AND SOCIETY ADMINISTRATOR</t>
  </si>
  <si>
    <t>ADM.S.8.3</t>
  </si>
  <si>
    <t>MANNER AND FORM OF APPLICATION FOR CANCELLATION OR VARIATION OF REGISTRATION OF A FUND OR SOCIETY ADMINISTRATOR</t>
  </si>
  <si>
    <t>FIT AND PROPER REQUIREMENTS FOR ANY PERSON REGISTERED UNDER THE ACT, AND FOR DIRECTORS, MEMBERS OF A BOARD, PRINCIPAL OFFICERS, OTHER OFFICERS, TRUSTEES, CUSTODIANS, AUDITORS AND VALUATORS OF FINANCIAL INSTITUTIONS AND FINANCIAL INTERMEDIARIES, AND FOR ANY OTHER PERSON SUBJECT TO THE ACT</t>
  </si>
  <si>
    <t>THE INDEPENDENCE OF DIRECTORS, MEMBERS OF A BOARD, TRUSTEES, CUSTODIANS, AUDITORS AND VALUATORS AND OF ANY OTHER PERSON REQUIRED TO BE INDEPENDENT UNDER THE ACT</t>
  </si>
  <si>
    <t>OUTSOURCING OF FUNCTIONS AND RESPONSIBILITIES BY FINANCIAL INSTITUTIONS AND FINANCIAL INTERMEDIARIES</t>
  </si>
  <si>
    <t>EXCO decided, previously, that the draft must be republished, but before that can be done, it must be approved by the Board. It is included in the pack for for EXCO consideration on 12 September 2022.</t>
  </si>
  <si>
    <t>The Content of investment mandates</t>
  </si>
  <si>
    <t>Payment Of Contributions</t>
  </si>
  <si>
    <t xml:space="preserve">Information And Material Regarding Insurance Agents Who Are Included In Any List Pursuant To Section 55 That Must Be Provided By The Registered Insurer;
Information And Material To Be Provided Pursuant To Section 91(6);
Information And Material To Be Provided Pursuant To Section 180(4)
</t>
  </si>
  <si>
    <t>The Imposition Of Penalties On Registered Insurers Pursuant To Section 56(2)(I);
The Imposition Of Penalties On List Applicants Pursuant To Section 92(2)(I) And On An Authorised User Where A Registered Exchange Has Referred A Matter To Namfisa Pursuant To Section 96(2)(G) And The Application Of The Provisions Of Section 92 Pursuant To Section 96(6);
The Imposition Of Penalties On An Authorised Representative Pursuant To Section 181(2)(I) And On A Designated Representative Where A Manager Has Referred A Matter To Namfisa Pursuant To Section 183(2)(G) And The Application Of The Provisions Of Section 181 Pursuant To Section 183(6)</t>
  </si>
  <si>
    <t>The Fiduciary Responsibilities Of Financial Institutions And Financial Intermediaries And Of Their Directors, Members Of Boards, Principal Officers And Other Officers</t>
  </si>
  <si>
    <t>DEFINITION OF RELATED PARTY TRANSACTIONS AND IDENTIFYING THOSE THAT ARE PROHIBITED UNDER THE ACT</t>
  </si>
  <si>
    <t>Fees</t>
  </si>
  <si>
    <t xml:space="preserve">
Application For Annual Renewal Of Registration Made To Namfisa Under The Act</t>
  </si>
  <si>
    <t>Regulation: Chapter 10: General</t>
  </si>
  <si>
    <t xml:space="preserve"> RATE OF INTEREST APPLICABLE TO THE LATE PAYMENT OF ANNUAL FEES</t>
  </si>
  <si>
    <r>
      <t xml:space="preserve">Submitted for EXCO consideration on 12 September 2022.  </t>
    </r>
    <r>
      <rPr>
        <sz val="10"/>
        <color rgb="FFFF0000"/>
        <rFont val="Arial"/>
        <family val="2"/>
      </rPr>
      <t xml:space="preserve">Not considered by EXCO on 12 September 2022. </t>
    </r>
  </si>
  <si>
    <r>
      <t>Submitted for EXCO consideration on 12 September 2022. No controversial issues/comments were raised.  Approved by EXCO on 12 September 2022.</t>
    </r>
    <r>
      <rPr>
        <sz val="10"/>
        <color rgb="FFFF0000"/>
        <rFont val="Arial"/>
        <family val="2"/>
      </rPr>
      <t xml:space="preserve"> </t>
    </r>
  </si>
  <si>
    <r>
      <t xml:space="preserve">Approved by Board 22 August 2022. </t>
    </r>
    <r>
      <rPr>
        <sz val="10"/>
        <color rgb="FFFF0000"/>
        <rFont val="Arial"/>
        <family val="2"/>
      </rPr>
      <t xml:space="preserve"> The Minister's attention must be drawn to the  possible conflict of interest that may arise. </t>
    </r>
  </si>
  <si>
    <r>
      <t>Submitted for EXCO consideration on 12 September 2022. Approved by  EXCO on 12 September 2022</t>
    </r>
    <r>
      <rPr>
        <sz val="10"/>
        <color rgb="FFFF0000"/>
        <rFont val="Arial"/>
        <family val="2"/>
      </rPr>
      <t>.</t>
    </r>
  </si>
  <si>
    <r>
      <t xml:space="preserve">Submitted for EXCO consideration on 12 September 2022. Approved by EXCO on 12 September 2022.  </t>
    </r>
    <r>
      <rPr>
        <sz val="10"/>
        <color rgb="FFFF0000"/>
        <rFont val="Arial"/>
        <family val="2"/>
      </rPr>
      <t xml:space="preserve">Rehabilitation criteria was added to the draft, and Legal still awaits the input from Capital Markets on the minimum qualifications and experience criteria for Chapters 3 and 4. </t>
    </r>
  </si>
  <si>
    <r>
      <t xml:space="preserve">Submitted for EXCO consideration on 12 September 2022. </t>
    </r>
    <r>
      <rPr>
        <sz val="10"/>
        <color rgb="FFFF0000"/>
        <rFont val="Arial"/>
        <family val="2"/>
      </rPr>
      <t>Not considered in full by EXCO on 12 September 2022.</t>
    </r>
  </si>
  <si>
    <t>Gazetted - No # 8026 - GEN No.47 - 07/02/2023</t>
  </si>
  <si>
    <t xml:space="preserve">Comments </t>
  </si>
  <si>
    <t>Letter of approval and noting was send to the Minister of Finance on 30 January 2023</t>
  </si>
  <si>
    <t>Gazetted on 07 February 2023</t>
  </si>
  <si>
    <t>GRANDFATHERING OF SUBORDINATE LEGISLATION - 20 MARCH 2023</t>
  </si>
  <si>
    <t>Determination, Calculation and Valuation of Categories of Assets, Liabilities and Solvency Requirements of a Medical Aid</t>
  </si>
  <si>
    <t>EXCO approved, awaiting Board approval before we can gazette and conduct formal consultations</t>
  </si>
  <si>
    <t>still to be gazetted for formal consultations</t>
  </si>
  <si>
    <t>CIS.S.4.22</t>
  </si>
  <si>
    <t>FOREIGN EXCHANGES APPROVED BY NAMFISA, THE DUE DILIGENCE REQUIREMENTS FOR INVESTING ON SUCH EXCHANGES, AND THE DUE DILIGENCE REQUIREMENTS ON THE ISSUERS OF FOREIGN NON-EQUITY SECURITIES</t>
  </si>
  <si>
    <t>As requested the Outsourcing Standards were discussed by Prudential Stream GMs and will soon be submitted to EXCO. FAP and TCF still outstanding for discussion by Prudential Stream GMs.</t>
  </si>
  <si>
    <t>Approved by EXCO, ready for Board approval - 21 Nov 2023</t>
  </si>
  <si>
    <t>Submitted for Board Consideration  - 21 Nov 2023</t>
  </si>
  <si>
    <t>IMAF CRITICAL STANDARDS - IFRS 17</t>
  </si>
  <si>
    <t>Title</t>
  </si>
  <si>
    <t xml:space="preserve">Schedules </t>
  </si>
  <si>
    <t>IFRS 17 alignment required</t>
  </si>
  <si>
    <t>Industry consultations required</t>
  </si>
  <si>
    <t>Capital adequacy requirements for registered insurers and reinsurers</t>
  </si>
  <si>
    <r>
      <t>Schedule 1:</t>
    </r>
    <r>
      <rPr>
        <sz val="10"/>
        <color rgb="FF000000"/>
        <rFont val="Arial"/>
        <family val="2"/>
      </rPr>
      <t xml:space="preserve"> Calculation of basic solvency capital requirement (BSCR) for short-term insurance and short-term reinsurance</t>
    </r>
  </si>
  <si>
    <t>Schedule to be aligned to IFRS 17 and amendments in line with industry commentary</t>
  </si>
  <si>
    <r>
      <t>Schedule 2</t>
    </r>
    <r>
      <rPr>
        <sz val="10"/>
        <color rgb="FF000000"/>
        <rFont val="Arial"/>
        <family val="2"/>
      </rPr>
      <t>: Calculation of operational risk capital (orc) for registered short-term insurers and registered short-term reinsurers</t>
    </r>
  </si>
  <si>
    <t>Schedule to be aligned to IFRS 17</t>
  </si>
  <si>
    <t>The determination, calculation and valuation of the assets and liabilities of registered insurers for the purposes of capital adequacy, including NAMFISA’s right to change a valuation</t>
  </si>
  <si>
    <r>
      <t>Schedule:</t>
    </r>
    <r>
      <rPr>
        <sz val="10"/>
        <color rgb="FF000000"/>
        <rFont val="Arial"/>
        <family val="2"/>
      </rPr>
      <t xml:space="preserve"> Simplified method for calculating IBNR</t>
    </r>
  </si>
  <si>
    <t xml:space="preserve">No schedule </t>
  </si>
  <si>
    <t>Standard wording to be aligned in line with industry commentary</t>
  </si>
  <si>
    <t>NO - INDUSTRY PREVIOUSLY CONSULTED AND PROVIDED FEEDBACK FOR INCORPORATION</t>
  </si>
  <si>
    <r>
      <t>Schedule 1</t>
    </r>
    <r>
      <rPr>
        <sz val="10"/>
        <color rgb="FF000000"/>
        <rFont val="Arial"/>
        <family val="2"/>
      </rPr>
      <t>: Financial statements for a long-term cell captive insurer or reinsurer - (SOCI + SOCE + SOFP)</t>
    </r>
  </si>
  <si>
    <r>
      <t>Schedule 2</t>
    </r>
    <r>
      <rPr>
        <sz val="10"/>
        <color rgb="FF000000"/>
        <rFont val="Arial"/>
        <family val="2"/>
      </rPr>
      <t>: Financial statements for a short-term cell captive insurer or reinsurer - (SOCI + SOCE + SOFP)</t>
    </r>
  </si>
  <si>
    <t>Point Of Sale Information To Be Provided By Insurers, Insurance Agents And Insurance Brokers To Policy Holders And Potential Policy Holders</t>
  </si>
  <si>
    <t>INS S.2.12</t>
  </si>
  <si>
    <t>The determination of what constitutes a sound financial position of registered insurers or reinsurers</t>
  </si>
  <si>
    <t>Standard wording to be aligned to IFRS 17</t>
  </si>
  <si>
    <t>INS. S.2.15</t>
  </si>
  <si>
    <t xml:space="preserve">The accounts and other information to be kept in Namibia relating to insurance business and to be submitted to Namfisa, by regustered insurers and reinsurers </t>
  </si>
  <si>
    <t>The determination of the soundness of the financial position of a medical aid fund for the purposes of section 353(3)</t>
  </si>
  <si>
    <t>Rrequirements for the annual report of a medical aid fund</t>
  </si>
  <si>
    <r>
      <t>Schedule 1</t>
    </r>
    <r>
      <rPr>
        <sz val="10"/>
        <color theme="1"/>
        <rFont val="Arial"/>
        <family val="2"/>
      </rPr>
      <t>: Form of an annual report of a medical aid fund (minor changes)</t>
    </r>
  </si>
  <si>
    <t>Schedules to be aligned to IFRS 17</t>
  </si>
  <si>
    <t>Gazetted and issued to the Industry on 24 October 2023 - comments due on 26 January 2024</t>
  </si>
  <si>
    <t>TOTAL CRITICAL REGULATIONS &amp; STANDARDS - OVERVIEW OF PROGRESS AS AT 22 FEBRUARY 2024</t>
  </si>
  <si>
    <t>Regazetted - No # 8567 - GEN No.51 - 30/01/2025</t>
  </si>
  <si>
    <t>Approved by Board on 10 November 2022</t>
  </si>
  <si>
    <t xml:space="preserve">Amended Standard approved by Board on 3 April 2024 </t>
  </si>
  <si>
    <t>Amended Standard approved by Board on 3 April 2024</t>
  </si>
  <si>
    <t>FM.S.3.10</t>
  </si>
  <si>
    <t>FM.S.3.13</t>
  </si>
  <si>
    <t>Approved by Board on 3 April 2024</t>
  </si>
  <si>
    <t>Requirements for the exercise of voting power conferred on a manager by assets held in a portfolio</t>
  </si>
  <si>
    <t>Matters to be regulated by deed</t>
  </si>
  <si>
    <t>CIS.4.22</t>
  </si>
  <si>
    <t>Approved by Board on 25 September 2024</t>
  </si>
  <si>
    <t>Put on hold by the Minister of Finance, and the Ministerial Committee appointed to consult on the issue of preservation.</t>
  </si>
  <si>
    <t xml:space="preserve">Draft Standard must still be published for comments, and must still be finally approved by EXCO/Board. </t>
  </si>
  <si>
    <t>Approved by Board on 18 March 2024</t>
  </si>
  <si>
    <t>Application For Annual Renewal Of Registration Made To Namfisa Under The Act</t>
  </si>
  <si>
    <t>The Categories of Professions and Persons of which an Expert must be a Member for the Purposes of the Definition of “Valuator” in Section 1 of The Act</t>
  </si>
  <si>
    <t>Terms and conditions applicable to: 
Foreign insurers and foreign reinsurers exempted under section 5(2) of the Act.
Registered insurers and registered brokers effecting or renewing insurance outside Namibia; and
Registered insurers reinsuring the whole or any part of   their business</t>
  </si>
  <si>
    <t>Fair treatment of clients and policyholders by  registered insurance intermediaries</t>
  </si>
  <si>
    <t>The amount of protection that will be afforded in respect of a life policy referred to in part 5 of chapter 2</t>
  </si>
  <si>
    <t>Minimum capital, capital adequacy, solvency and liquidity requirements for investment managers, and the conduct of the business of investment management with integrity, prudence and professional skill and in a way that ensures that a sound financial position is maintainted and does not cause or promote instability in the financial system of namibia</t>
  </si>
  <si>
    <t>Manner and form of application for registration as a central securities depository, an exchange, a securities clearing house, an investment manager, a linked investment service provider, a securities rating agency, a securities dealer or a securities advisor pursuant to section 83(4)</t>
  </si>
  <si>
    <t>Rules For Administration Of Collective Investment Schemes Under one or More of Parts 3 To 8 Of Chapter 4 And Solicitation of Investments in a Foreign Collective Investment Scheme Under Part 9 Of Chapter 4</t>
  </si>
  <si>
    <t xml:space="preserve">Chapter 3: Financial Markets </t>
  </si>
  <si>
    <t xml:space="preserve">Chapter 5: Retirement Funds </t>
  </si>
  <si>
    <t xml:space="preserve">Chapter 6: Friendly Societies </t>
  </si>
  <si>
    <t xml:space="preserve">Chapter 8: Administrators </t>
  </si>
  <si>
    <t xml:space="preserve">Chapter 10: General </t>
  </si>
  <si>
    <t>Approved by Board on 24 August 2022</t>
  </si>
  <si>
    <t>Rate of interest applicable to the late payment of annual fees</t>
  </si>
  <si>
    <t>Fair treatment of customers and principles relating to market conduct and their administration  NAMISA</t>
  </si>
  <si>
    <t>Definition of related party transactions and identifying those that are prohibited under the Act</t>
  </si>
  <si>
    <t>INS.S.2.21</t>
  </si>
  <si>
    <t xml:space="preserve"> Business to be considered ancillary</t>
  </si>
  <si>
    <t>Reviewed at EXCO_SUP on 19 February 2025 - To  be resubmitted for approval!</t>
  </si>
  <si>
    <t>INS.S.2.22</t>
  </si>
  <si>
    <t>FM.S.3.14</t>
  </si>
  <si>
    <t>GEN.S.10.3</t>
  </si>
  <si>
    <t>GEN.S.10.4</t>
  </si>
  <si>
    <t>GEN.S.10.28</t>
  </si>
  <si>
    <t>Definition of unit-linked products and particulars with
regard to reporting, accounting, record keeping and legal
status</t>
  </si>
  <si>
    <t>GEN.S.10.5</t>
  </si>
  <si>
    <t xml:space="preserve">Approved by Board 22 August 2022.  The Minister's attention must be drawn to the  possible conflict of interest that may arise. </t>
  </si>
  <si>
    <t>Form of Certificate of Registration for a Central Securities Depository, an Exchange, an Investment Manager, a Linked Investment Service Provider, a Securities Clearing House, a Securities Rating Agency, a securities Advisor or a Securities Dealer</t>
  </si>
  <si>
    <t xml:space="preserve">"Manner And Form of Application for Recognition a Self-Regulatory Organisation Pursuant to Section 136(2)”
</t>
  </si>
  <si>
    <t>Form of Certificate of Recognition as a Self-Regulatory Organisation</t>
  </si>
  <si>
    <t>To Prescribe the Interest in Purposes of Section 160(2)(D), (4)(D), (6)(D), (7)(D) of the Act</t>
  </si>
  <si>
    <t>To Prescribe the Maximum Amount of any Penalty that NAMFISA may impose on a Self-Regulatory Organisation Pursuant to Section 142(3) of the Act</t>
  </si>
  <si>
    <t>Meaning of Money Market Instruments for the Purposes of the Definition in Section 78</t>
  </si>
  <si>
    <t>Actions that NAMFISA May Take Against Managers and Connected Persons of Foreign Collective Investment Schemes Operating or Intending to Operate in Namibia Pursuant to Section 220(1)</t>
  </si>
  <si>
    <t>Requirements with Respect to Trustees and Custodians of a Collective Investment Scheme</t>
  </si>
  <si>
    <t>Permissible Investments, Portfolio Composition, and Subscription/Redemption Rules for Collective Investment Schemes</t>
  </si>
  <si>
    <t>Manner and Form of Application, by a Registered Fund, for Cancellation of Registration or Variation of the Conditions Subject to which Registration was Granted</t>
  </si>
  <si>
    <t>Alternative Forms of Payment of Pensions for the Purposes ff Defined Contribution Funds</t>
  </si>
  <si>
    <t>Loans which may be granted to a Member and Guarantees which may be furnished to a Person in respect of a loan granted or to be granted by such person to a Member, Pursuant To Section 277(1)(B)</t>
  </si>
  <si>
    <t>The Rate of Interest Payable on Contributions Not Transmitted or Received, and on the Value of a Benefit or Right to a Benefit Not Transferred, Before the Expiration of the Applicable Period, Pursuant To Section 270(9)</t>
  </si>
  <si>
    <t>The Protection of Unpaid Contributions of an Employer</t>
  </si>
  <si>
    <t>The Preservation of Retirement Benefits</t>
  </si>
  <si>
    <t>Manner and Form of Application, by a Registered Society, for Cancellation of Registration or Variation of the Conditions Subject to which Registration was Granted</t>
  </si>
  <si>
    <t>The amount which the Aggregate Value of the Income of a Society Must Not Exceed in order for Chapter 6 Not to Apply to Such Society, Pursuant To Section 286(1)</t>
  </si>
  <si>
    <t>The Minimum or Maximum or Both The Minimum and Maximum Amounts which a Friendly Society May Invest</t>
  </si>
  <si>
    <t>The Authorisation of NAMFISA to Grant Unconditional or Conditional Exemptions, whether Unlimited or Limited in duration, from Provisions of Regulation No. FS.R.6.2</t>
  </si>
  <si>
    <t>Determination, Calculation and Valuation of Categories of Assets, Liabilities and Solvency Requirements of a Medical Aid Fund</t>
  </si>
  <si>
    <t>Form of Certificate of Registration for a Medical Aid Fund Broker</t>
  </si>
  <si>
    <t>The Insurance Policies to be Excluded from the Definition of “Business of a Medical Aid Fund” in Section 321</t>
  </si>
  <si>
    <t>The Minimum or Maximum or both the Minimum and Maximum Amounts which a Medical Aid Fund may invest</t>
  </si>
  <si>
    <t>Manner and Form of Application for Registration of a Fund or Society Administrator</t>
  </si>
  <si>
    <t>Form of Certificate of Registration for a Fund and Society Administrator</t>
  </si>
  <si>
    <t>Fit and Proper Requirements for any Person Registered under the Act, and for Directors, Members of a Board, Principal Officers, Other Officers, Trustees, Custodians, Auditors and Valuators of Financial Institutions and Financial Intermediaries, and for Any Other Person Subject to the Act</t>
  </si>
  <si>
    <t>Notification Requirements for Appointment and Termination of Auditors</t>
  </si>
  <si>
    <t>Notification Requirements for Appointment and Termination of Valuators</t>
  </si>
  <si>
    <t>Notification Requirements for Appointment and Termination of Principal Officers</t>
  </si>
  <si>
    <t>The Independence of Directors, Members of A Board, Trustees, Custodians, Auditors and Valuators and of Any Other Person Required to be Independent Under the Act</t>
  </si>
  <si>
    <t xml:space="preserve">Outsourcing of Functions and Responsibilities by Financial Institutions and Financial Intermediaries
</t>
  </si>
  <si>
    <t>Application for Amalgamation or Transfer of Financial Institutions and Financial Intermediaries</t>
  </si>
  <si>
    <t>Minimum Benefits that a Fund Must Provide to its Members</t>
  </si>
  <si>
    <t>Manner and Form of Application for Approval as a Nominee Company</t>
  </si>
  <si>
    <t>Foreign Exchanges, Rating Agency Oversight, and Due Diligence Requirements for Managers of Exchanges and Securities</t>
  </si>
  <si>
    <t>The amendments to the standard was approved by Board on 19 March 2025</t>
  </si>
  <si>
    <t xml:space="preserve">Transfer and amalgamation of participatory interests in Collective Investment Schemes </t>
  </si>
  <si>
    <t>Approved by EXCO on 30 July 2025, awaits Board approval by September 2025</t>
  </si>
  <si>
    <t>Board Committee approved 19 November 2025; must still be considered by Board on 5 December 2025</t>
  </si>
  <si>
    <t xml:space="preserve">Published for comments on 4 November 2025.  Period for comments close on 12 December 2025. </t>
  </si>
  <si>
    <t>As a result of the Regulation on Preservation being put on hold, and the Ministerial Committee being appointed to consult on the issue of preservation, this draft cannot be finalised.</t>
  </si>
  <si>
    <t>STANDARDS AND REGULATIONS FOR IMPLEMENTATION OF THE  FIM ACT - AS AT 20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</si>
</sst>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88" x14ac:knownFonts="1">
    <font>
      <sz val="11"/>
      <color theme="1"/>
      <name val="Times New Roman"/>
      <family val="2"/>
      <scheme val="minor"/>
    </font>
    <font>
      <sz val="10"/>
      <color theme="1"/>
      <name val="Times New Roman"/>
      <family val="2"/>
      <scheme val="minor"/>
    </font>
    <font>
      <b/>
      <u/>
      <sz val="11"/>
      <color rgb="FFFF0000"/>
      <name val="Times New Roman"/>
      <family val="2"/>
      <scheme val="minor"/>
    </font>
    <font>
      <b/>
      <sz val="10"/>
      <color theme="1"/>
      <name val="Arial Narrow"/>
      <family val="2"/>
    </font>
    <font>
      <sz val="10"/>
      <color theme="1"/>
      <name val="Arial Narrow"/>
      <family val="2"/>
    </font>
    <font>
      <sz val="11"/>
      <color theme="1"/>
      <name val="Arial Narrow"/>
      <family val="2"/>
    </font>
    <font>
      <sz val="10"/>
      <color rgb="FFFF0000"/>
      <name val="Arial Narrow"/>
      <family val="2"/>
    </font>
    <font>
      <u/>
      <sz val="10"/>
      <color rgb="FF008080"/>
      <name val="Arial Narrow"/>
      <family val="2"/>
    </font>
    <font>
      <sz val="10"/>
      <name val="Arial Narrow"/>
      <family val="2"/>
    </font>
    <font>
      <b/>
      <sz val="11"/>
      <color theme="1"/>
      <name val="Arial Narrow"/>
      <family val="2"/>
    </font>
    <font>
      <b/>
      <sz val="10"/>
      <color rgb="FFFF0000"/>
      <name val="Arial Narrow"/>
      <family val="2"/>
    </font>
    <font>
      <sz val="11"/>
      <color theme="1"/>
      <name val="Times New Roman"/>
      <family val="2"/>
      <scheme val="minor"/>
    </font>
    <font>
      <b/>
      <sz val="15"/>
      <color theme="3"/>
      <name val="Times New Roman"/>
      <family val="2"/>
      <scheme val="minor"/>
    </font>
    <font>
      <i/>
      <sz val="11"/>
      <color theme="3"/>
      <name val="Times New Roman"/>
      <family val="2"/>
      <scheme val="minor"/>
    </font>
    <font>
      <sz val="11"/>
      <color rgb="FFFF0000"/>
      <name val="Times New Roman"/>
      <family val="2"/>
      <scheme val="minor"/>
    </font>
    <font>
      <sz val="10"/>
      <color rgb="FF3554ED"/>
      <name val="Arial Narrow"/>
      <family val="2"/>
    </font>
    <font>
      <sz val="9"/>
      <color indexed="81"/>
      <name val="Tahoma"/>
      <family val="2"/>
    </font>
    <font>
      <b/>
      <sz val="9"/>
      <color indexed="81"/>
      <name val="Tahoma"/>
      <family val="2"/>
    </font>
    <font>
      <sz val="11"/>
      <color rgb="FF522CF6"/>
      <name val="Times New Roman"/>
      <family val="2"/>
      <scheme val="minor"/>
    </font>
    <font>
      <b/>
      <sz val="12"/>
      <color theme="1"/>
      <name val="Arial Narrow"/>
      <family val="2"/>
    </font>
    <font>
      <sz val="11"/>
      <color theme="1"/>
      <name val="Calibri"/>
      <family val="2"/>
    </font>
    <font>
      <b/>
      <sz val="11"/>
      <color theme="1"/>
      <name val="Times New Roman"/>
      <family val="1"/>
    </font>
    <font>
      <b/>
      <sz val="12"/>
      <name val="Arial Narrow"/>
      <family val="2"/>
    </font>
    <font>
      <b/>
      <sz val="10"/>
      <name val="Arial Narrow"/>
      <family val="2"/>
    </font>
    <font>
      <sz val="10"/>
      <color rgb="FFCC00FF"/>
      <name val="Arial Narrow"/>
      <family val="2"/>
    </font>
    <font>
      <sz val="11"/>
      <color rgb="FF595959"/>
      <name val="Calibri"/>
      <family val="2"/>
    </font>
    <font>
      <b/>
      <sz val="12"/>
      <name val="Arial"/>
      <family val="2"/>
      <scheme val="major"/>
    </font>
    <font>
      <b/>
      <sz val="10"/>
      <name val="Arial"/>
      <family val="2"/>
      <scheme val="major"/>
    </font>
    <font>
      <sz val="10"/>
      <name val="Arial"/>
      <family val="2"/>
      <scheme val="major"/>
    </font>
    <font>
      <sz val="10"/>
      <color rgb="FF0000FF"/>
      <name val="Arial Narrow"/>
      <family val="2"/>
    </font>
    <font>
      <sz val="11"/>
      <color rgb="FF1F497D"/>
      <name val="Calibri"/>
      <family val="2"/>
    </font>
    <font>
      <b/>
      <sz val="16"/>
      <color theme="1"/>
      <name val="Arial"/>
      <family val="2"/>
    </font>
    <font>
      <b/>
      <sz val="12"/>
      <color theme="1"/>
      <name val="Arial"/>
      <family val="2"/>
    </font>
    <font>
      <sz val="12"/>
      <color theme="1"/>
      <name val="Arial"/>
      <family val="2"/>
    </font>
    <font>
      <sz val="10"/>
      <color theme="1"/>
      <name val="Arial"/>
      <family val="2"/>
    </font>
    <font>
      <b/>
      <sz val="10"/>
      <color theme="1"/>
      <name val="Arial"/>
      <family val="2"/>
    </font>
    <font>
      <sz val="10"/>
      <color rgb="FF000000"/>
      <name val="Arial"/>
      <family val="2"/>
    </font>
    <font>
      <b/>
      <sz val="10"/>
      <color rgb="FF000000"/>
      <name val="Arial"/>
      <family val="2"/>
    </font>
    <font>
      <sz val="10"/>
      <name val="Arial"/>
      <family val="2"/>
    </font>
    <font>
      <sz val="11"/>
      <name val="Times New Roman"/>
      <family val="2"/>
      <scheme val="minor"/>
    </font>
    <font>
      <b/>
      <sz val="12.5"/>
      <color rgb="FF000000"/>
      <name val="Arial"/>
      <family val="2"/>
    </font>
    <font>
      <b/>
      <sz val="11"/>
      <color rgb="FF000000"/>
      <name val="Arial"/>
      <family val="2"/>
    </font>
    <font>
      <sz val="11"/>
      <name val="Arial"/>
      <family val="2"/>
    </font>
    <font>
      <sz val="11"/>
      <color theme="1"/>
      <name val="Arial"/>
      <family val="2"/>
    </font>
    <font>
      <b/>
      <sz val="11"/>
      <color theme="1"/>
      <name val="Arial"/>
      <family val="2"/>
      <scheme val="major"/>
    </font>
    <font>
      <b/>
      <sz val="10"/>
      <color rgb="FFFF0000"/>
      <name val="Arial"/>
      <family val="2"/>
      <scheme val="major"/>
    </font>
    <font>
      <b/>
      <sz val="11"/>
      <color rgb="FFFF0000"/>
      <name val="Arial"/>
      <family val="2"/>
    </font>
    <font>
      <b/>
      <sz val="11"/>
      <color rgb="FF0AC849"/>
      <name val="Arial"/>
      <family val="2"/>
    </font>
    <font>
      <b/>
      <sz val="11"/>
      <color rgb="FF0033CC"/>
      <name val="Arial"/>
      <family val="2"/>
    </font>
    <font>
      <i/>
      <sz val="11"/>
      <color rgb="FFFF0000"/>
      <name val="Arial"/>
      <family val="2"/>
    </font>
    <font>
      <b/>
      <sz val="10"/>
      <color rgb="FF0033CC"/>
      <name val="Arial"/>
      <family val="2"/>
      <scheme val="major"/>
    </font>
    <font>
      <sz val="10"/>
      <color rgb="FF0033CC"/>
      <name val="Arial Narrow"/>
      <family val="2"/>
    </font>
    <font>
      <b/>
      <sz val="11"/>
      <name val="Arial"/>
      <family val="2"/>
    </font>
    <font>
      <sz val="11"/>
      <color rgb="FF0033CC"/>
      <name val="Arial"/>
      <family val="2"/>
    </font>
    <font>
      <b/>
      <sz val="14"/>
      <color rgb="FF0033CC"/>
      <name val="Arial"/>
      <family val="2"/>
    </font>
    <font>
      <b/>
      <sz val="12"/>
      <color rgb="FF00B050"/>
      <name val="Arial"/>
      <family val="2"/>
    </font>
    <font>
      <b/>
      <sz val="12"/>
      <color rgb="FFFF0000"/>
      <name val="Arial"/>
      <family val="2"/>
    </font>
    <font>
      <b/>
      <sz val="14"/>
      <name val="Arial"/>
      <family val="2"/>
    </font>
    <font>
      <b/>
      <sz val="12"/>
      <color rgb="FF000000"/>
      <name val="Arial"/>
      <family val="2"/>
    </font>
    <font>
      <b/>
      <sz val="11"/>
      <color theme="1"/>
      <name val="Arial"/>
      <family val="2"/>
    </font>
    <font>
      <b/>
      <sz val="11"/>
      <color theme="3"/>
      <name val="Arial"/>
      <family val="2"/>
    </font>
    <font>
      <b/>
      <sz val="10"/>
      <color rgb="FF0033CC"/>
      <name val="Arial Narrow"/>
      <family val="2"/>
    </font>
    <font>
      <sz val="8"/>
      <name val="Times New Roman"/>
      <family val="2"/>
      <scheme val="minor"/>
    </font>
    <font>
      <b/>
      <sz val="12"/>
      <color rgb="FF0033CC"/>
      <name val="Arial"/>
      <family val="2"/>
    </font>
    <font>
      <sz val="11"/>
      <color rgb="FF1C1C1C"/>
      <name val="Arial"/>
      <family val="2"/>
    </font>
    <font>
      <b/>
      <sz val="11"/>
      <color rgb="FF1C1C1C"/>
      <name val="Arial"/>
      <family val="2"/>
    </font>
    <font>
      <sz val="11"/>
      <color rgb="FFFF0000"/>
      <name val="Arial"/>
      <family val="2"/>
    </font>
    <font>
      <b/>
      <sz val="12"/>
      <name val="Arial"/>
      <family val="2"/>
    </font>
    <font>
      <b/>
      <sz val="12"/>
      <color rgb="FF0AC849"/>
      <name val="Arial"/>
      <family val="2"/>
    </font>
    <font>
      <b/>
      <sz val="14"/>
      <color theme="1"/>
      <name val="Arial"/>
      <family val="2"/>
    </font>
    <font>
      <sz val="11"/>
      <name val="Arial"/>
      <family val="2"/>
      <scheme val="major"/>
    </font>
    <font>
      <sz val="11"/>
      <color rgb="FF000000"/>
      <name val="Arial"/>
      <family val="2"/>
    </font>
    <font>
      <b/>
      <i/>
      <sz val="12"/>
      <name val="Arial"/>
      <family val="2"/>
    </font>
    <font>
      <sz val="10"/>
      <color rgb="FFFF0000"/>
      <name val="Arial"/>
      <family val="2"/>
    </font>
    <font>
      <b/>
      <sz val="10"/>
      <name val="Arial"/>
      <family val="2"/>
    </font>
    <font>
      <sz val="10"/>
      <color rgb="FFC00000"/>
      <name val="Arial"/>
      <family val="2"/>
    </font>
    <font>
      <sz val="10"/>
      <color rgb="FF0033CC"/>
      <name val="Arial"/>
      <family val="2"/>
    </font>
    <font>
      <b/>
      <sz val="10"/>
      <color rgb="FFFF0000"/>
      <name val="Arial"/>
      <family val="2"/>
    </font>
    <font>
      <b/>
      <sz val="14"/>
      <color rgb="FFFF0000"/>
      <name val="Arial"/>
      <family val="2"/>
    </font>
    <font>
      <sz val="11"/>
      <color theme="1"/>
      <name val="Arial"/>
      <family val="2"/>
      <scheme val="major"/>
    </font>
    <font>
      <b/>
      <sz val="11"/>
      <name val="Times New Roman"/>
      <family val="1"/>
      <scheme val="minor"/>
    </font>
    <font>
      <sz val="11"/>
      <name val="Times New Roman"/>
      <family val="1"/>
      <scheme val="minor"/>
    </font>
    <font>
      <sz val="11"/>
      <color rgb="FFFF0000"/>
      <name val="Arial"/>
      <family val="2"/>
      <scheme val="major"/>
    </font>
    <font>
      <b/>
      <sz val="14"/>
      <color rgb="FFFFFFFF"/>
      <name val="Arial"/>
      <family val="2"/>
    </font>
    <font>
      <sz val="9"/>
      <color rgb="FF000000"/>
      <name val="Arial"/>
      <family val="2"/>
    </font>
    <font>
      <sz val="11"/>
      <color rgb="FF0033CC"/>
      <name val="Arial"/>
      <family val="2"/>
      <scheme val="major"/>
    </font>
    <font>
      <sz val="14"/>
      <color theme="3" tint="-0.249977111117893"/>
      <name val="Times New Roman"/>
      <family val="2"/>
      <scheme val="minor"/>
    </font>
    <font>
      <b/>
      <sz val="16"/>
      <color rgb="FF000000"/>
      <name val="Arial"/>
      <family val="2"/>
    </font>
  </fonts>
  <fills count="44">
    <fill>
      <patternFill patternType="none"/>
    </fill>
    <fill>
      <patternFill patternType="gray125"/>
    </fill>
    <fill>
      <patternFill patternType="solid">
        <fgColor rgb="FFD9D9D9"/>
        <bgColor indexed="64"/>
      </patternFill>
    </fill>
    <fill>
      <patternFill patternType="solid">
        <fgColor rgb="FFC5E0B3"/>
        <bgColor indexed="64"/>
      </patternFill>
    </fill>
    <fill>
      <patternFill patternType="solid">
        <fgColor rgb="FFFFD966"/>
        <bgColor indexed="64"/>
      </patternFill>
    </fill>
    <fill>
      <patternFill patternType="solid">
        <fgColor rgb="FF9CC2E5"/>
        <bgColor indexed="64"/>
      </patternFill>
    </fill>
    <fill>
      <patternFill patternType="solid">
        <fgColor rgb="FFFFFFCC"/>
      </patternFill>
    </fill>
    <fill>
      <patternFill patternType="solid">
        <fgColor theme="0"/>
        <bgColor indexed="64"/>
      </patternFill>
    </fill>
    <fill>
      <patternFill patternType="solid">
        <fgColor theme="4" tint="0.59999389629810485"/>
        <bgColor indexed="64"/>
      </patternFill>
    </fill>
    <fill>
      <patternFill patternType="solid">
        <fgColor rgb="FFFDA5F0"/>
        <bgColor indexed="64"/>
      </patternFill>
    </fill>
    <fill>
      <patternFill patternType="solid">
        <fgColor rgb="FFE8DDFB"/>
        <bgColor indexed="64"/>
      </patternFill>
    </fill>
    <fill>
      <patternFill patternType="solid">
        <fgColor theme="0" tint="-0.14999847407452621"/>
        <bgColor indexed="64"/>
      </patternFill>
    </fill>
    <fill>
      <patternFill patternType="solid">
        <fgColor rgb="FFF4C8E4"/>
        <bgColor indexed="64"/>
      </patternFill>
    </fill>
    <fill>
      <patternFill patternType="solid">
        <fgColor rgb="FFF5C9A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04DED9"/>
        <bgColor indexed="64"/>
      </patternFill>
    </fill>
    <fill>
      <patternFill patternType="solid">
        <fgColor rgb="FFF2F2F2"/>
        <bgColor indexed="64"/>
      </patternFill>
    </fill>
    <fill>
      <patternFill patternType="solid">
        <fgColor rgb="FFDBDBDB"/>
        <bgColor indexed="64"/>
      </patternFill>
    </fill>
    <fill>
      <patternFill patternType="solid">
        <fgColor rgb="FFBDD6EE"/>
        <bgColor indexed="64"/>
      </patternFill>
    </fill>
    <fill>
      <patternFill patternType="solid">
        <fgColor rgb="FFA8D08D"/>
        <bgColor indexed="64"/>
      </patternFill>
    </fill>
    <fill>
      <patternFill patternType="solid">
        <fgColor rgb="FF7FF9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rgb="FFFFC000"/>
        <bgColor indexed="64"/>
      </patternFill>
    </fill>
    <fill>
      <patternFill patternType="solid">
        <fgColor rgb="FF305496"/>
        <bgColor indexed="64"/>
      </patternFill>
    </fill>
    <fill>
      <patternFill patternType="solid">
        <fgColor rgb="FFC9C9C9"/>
        <bgColor indexed="64"/>
      </patternFill>
    </fill>
    <fill>
      <patternFill patternType="solid">
        <fgColor rgb="FFDDEBF7"/>
        <bgColor indexed="64"/>
      </patternFill>
    </fill>
    <fill>
      <patternFill patternType="solid">
        <fgColor rgb="FFFFE699"/>
        <bgColor indexed="64"/>
      </patternFill>
    </fill>
    <fill>
      <patternFill patternType="solid">
        <fgColor rgb="FFD9E1F2"/>
        <bgColor indexed="64"/>
      </patternFill>
    </fill>
    <fill>
      <patternFill patternType="solid">
        <fgColor rgb="FFFDEDA9"/>
        <bgColor indexed="64"/>
      </patternFill>
    </fill>
    <fill>
      <patternFill patternType="solid">
        <fgColor theme="8" tint="0.39997558519241921"/>
        <bgColor indexed="64"/>
      </patternFill>
    </fill>
    <fill>
      <patternFill patternType="solid">
        <fgColor rgb="FFFA9986"/>
        <bgColor indexed="64"/>
      </patternFill>
    </fill>
    <fill>
      <patternFill patternType="solid">
        <fgColor theme="9" tint="0.59999389629810485"/>
        <bgColor indexed="64"/>
      </patternFill>
    </fill>
  </fills>
  <borders count="85">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hair">
        <color indexed="64"/>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style="medium">
        <color indexed="64"/>
      </right>
      <top style="medium">
        <color rgb="FF000000"/>
      </top>
      <bottom/>
      <diagonal/>
    </border>
    <border>
      <left/>
      <right style="medium">
        <color indexed="64"/>
      </right>
      <top style="medium">
        <color indexed="64"/>
      </top>
      <bottom style="medium">
        <color indexed="64"/>
      </bottom>
      <diagonal/>
    </border>
  </borders>
  <cellStyleXfs count="4">
    <xf numFmtId="0" fontId="0" fillId="0" borderId="0"/>
    <xf numFmtId="0" fontId="12" fillId="0" borderId="1" applyNumberFormat="0" applyFill="0" applyAlignment="0" applyProtection="0"/>
    <xf numFmtId="0" fontId="11" fillId="6" borderId="2" applyNumberFormat="0" applyFont="0" applyAlignment="0" applyProtection="0"/>
    <xf numFmtId="9" fontId="11" fillId="0" borderId="0" applyFont="0" applyFill="0" applyBorder="0" applyAlignment="0" applyProtection="0"/>
  </cellStyleXfs>
  <cellXfs count="1100">
    <xf numFmtId="0" fontId="0" fillId="0" borderId="0" xfId="0"/>
    <xf numFmtId="0" fontId="2" fillId="0" borderId="0" xfId="0" applyFont="1"/>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14" fillId="0" borderId="0" xfId="0" applyFont="1"/>
    <xf numFmtId="0" fontId="6" fillId="0" borderId="3" xfId="0" applyFont="1" applyBorder="1" applyAlignment="1">
      <alignment horizontal="center" vertical="center" wrapText="1"/>
    </xf>
    <xf numFmtId="0" fontId="3" fillId="3"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5" fillId="0" borderId="3" xfId="0" applyFont="1" applyBorder="1" applyAlignment="1">
      <alignment vertical="center" wrapText="1"/>
    </xf>
    <xf numFmtId="0" fontId="6" fillId="0" borderId="3" xfId="0" applyFont="1" applyBorder="1" applyAlignment="1">
      <alignment vertical="center" wrapText="1"/>
    </xf>
    <xf numFmtId="0" fontId="9" fillId="0" borderId="3" xfId="0" applyFont="1" applyBorder="1"/>
    <xf numFmtId="0" fontId="3" fillId="3" borderId="3" xfId="0" applyFont="1" applyFill="1" applyBorder="1" applyAlignment="1">
      <alignment vertical="center" wrapText="1"/>
    </xf>
    <xf numFmtId="0" fontId="8" fillId="0" borderId="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4" fillId="0" borderId="10" xfId="0" applyFont="1" applyBorder="1" applyAlignment="1">
      <alignment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0" fillId="0" borderId="3" xfId="0" applyBorder="1"/>
    <xf numFmtId="0" fontId="3" fillId="3" borderId="4" xfId="0" applyFont="1" applyFill="1" applyBorder="1" applyAlignment="1">
      <alignment vertical="center" wrapText="1"/>
    </xf>
    <xf numFmtId="0" fontId="6" fillId="0" borderId="6" xfId="0" applyFont="1" applyBorder="1" applyAlignment="1">
      <alignment vertical="center" wrapText="1"/>
    </xf>
    <xf numFmtId="0" fontId="6" fillId="0" borderId="24" xfId="0" applyFont="1" applyBorder="1" applyAlignment="1">
      <alignment horizontal="center" vertical="center" wrapText="1"/>
    </xf>
    <xf numFmtId="0" fontId="0" fillId="7" borderId="0" xfId="0" applyFill="1"/>
    <xf numFmtId="164" fontId="0" fillId="0" borderId="0" xfId="0" applyNumberFormat="1"/>
    <xf numFmtId="0" fontId="6" fillId="0" borderId="28" xfId="0" applyFont="1" applyBorder="1" applyAlignment="1">
      <alignment horizontal="center" vertical="center" wrapText="1"/>
    </xf>
    <xf numFmtId="0" fontId="21" fillId="0" borderId="0" xfId="0" applyFont="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6" xfId="0" applyFont="1" applyBorder="1" applyAlignment="1">
      <alignment horizontal="center" vertical="center" wrapText="1"/>
    </xf>
    <xf numFmtId="0" fontId="1" fillId="0" borderId="0" xfId="0" applyFont="1"/>
    <xf numFmtId="0" fontId="3" fillId="8" borderId="3"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25" xfId="0" applyFont="1" applyBorder="1" applyAlignment="1">
      <alignment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4" fillId="0" borderId="26" xfId="0" applyFont="1" applyBorder="1" applyAlignment="1">
      <alignment vertical="center" wrapText="1"/>
    </xf>
    <xf numFmtId="0" fontId="6" fillId="0" borderId="28" xfId="0" applyFont="1" applyBorder="1" applyAlignment="1">
      <alignment horizontal="left" vertical="center" wrapText="1"/>
    </xf>
    <xf numFmtId="0" fontId="4" fillId="0" borderId="32" xfId="0" applyFont="1" applyBorder="1" applyAlignment="1">
      <alignment vertical="center" wrapText="1"/>
    </xf>
    <xf numFmtId="0" fontId="3" fillId="0" borderId="3" xfId="0" applyFont="1" applyBorder="1" applyAlignment="1">
      <alignment horizontal="center" vertical="center" wrapText="1"/>
    </xf>
    <xf numFmtId="0" fontId="3" fillId="9" borderId="3" xfId="0" applyFont="1" applyFill="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0" xfId="0" applyFont="1" applyAlignment="1">
      <alignment horizontal="right"/>
    </xf>
    <xf numFmtId="0" fontId="4" fillId="0" borderId="0" xfId="0" applyFont="1" applyAlignment="1">
      <alignment vertical="center" wrapText="1"/>
    </xf>
    <xf numFmtId="0" fontId="3" fillId="0" borderId="0" xfId="0" applyFont="1" applyAlignment="1">
      <alignment vertical="center" wrapText="1"/>
    </xf>
    <xf numFmtId="0" fontId="4" fillId="0" borderId="33" xfId="0" applyFont="1" applyBorder="1" applyAlignment="1">
      <alignment horizontal="center" vertical="center" wrapText="1"/>
    </xf>
    <xf numFmtId="0" fontId="8" fillId="0" borderId="24" xfId="0" applyFont="1" applyBorder="1" applyAlignment="1">
      <alignment horizontal="center" vertical="center" wrapText="1"/>
    </xf>
    <xf numFmtId="0" fontId="6" fillId="0" borderId="26" xfId="0" applyFont="1" applyBorder="1" applyAlignment="1">
      <alignment horizontal="center" vertical="center" wrapText="1"/>
    </xf>
    <xf numFmtId="0" fontId="3" fillId="0" borderId="33" xfId="0" applyFont="1" applyBorder="1" applyAlignment="1">
      <alignment horizontal="center" vertical="center" wrapText="1"/>
    </xf>
    <xf numFmtId="0" fontId="4" fillId="0" borderId="33" xfId="0" applyFont="1" applyBorder="1" applyAlignment="1">
      <alignment horizontal="left" vertical="center" wrapText="1"/>
    </xf>
    <xf numFmtId="0" fontId="6" fillId="0" borderId="25" xfId="0" applyFont="1" applyBorder="1" applyAlignment="1">
      <alignment vertical="center" wrapText="1"/>
    </xf>
    <xf numFmtId="0" fontId="6" fillId="0" borderId="25" xfId="0" applyFont="1" applyBorder="1" applyAlignment="1">
      <alignment horizontal="center" vertical="center" wrapText="1"/>
    </xf>
    <xf numFmtId="0" fontId="23" fillId="0" borderId="3" xfId="0" applyFont="1" applyBorder="1" applyAlignment="1">
      <alignment horizontal="center" vertical="center" wrapText="1"/>
    </xf>
    <xf numFmtId="0" fontId="3" fillId="0" borderId="32"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0" xfId="0" applyFont="1"/>
    <xf numFmtId="0" fontId="3" fillId="10" borderId="3"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3" xfId="0" applyFont="1" applyFill="1" applyBorder="1" applyAlignment="1">
      <alignment vertical="center" wrapText="1"/>
    </xf>
    <xf numFmtId="0" fontId="3" fillId="12"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10" borderId="0" xfId="0" applyFont="1" applyFill="1" applyAlignment="1">
      <alignment horizontal="center" vertical="center" wrapText="1"/>
    </xf>
    <xf numFmtId="0" fontId="8"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8" fillId="0" borderId="6" xfId="0" applyFont="1" applyBorder="1" applyAlignment="1">
      <alignment vertical="center" wrapText="1"/>
    </xf>
    <xf numFmtId="0" fontId="27" fillId="11" borderId="3" xfId="1" applyFont="1" applyFill="1" applyBorder="1" applyAlignment="1">
      <alignment horizontal="center" vertical="center"/>
    </xf>
    <xf numFmtId="0" fontId="0" fillId="8" borderId="0" xfId="0" applyFill="1"/>
    <xf numFmtId="0" fontId="10" fillId="0" borderId="25" xfId="0" applyFont="1" applyBorder="1" applyAlignment="1">
      <alignment horizontal="center" vertical="center" wrapText="1"/>
    </xf>
    <xf numFmtId="0" fontId="6" fillId="0" borderId="0" xfId="0" applyFont="1" applyAlignment="1">
      <alignment horizontal="center" vertical="center" wrapText="1"/>
    </xf>
    <xf numFmtId="0" fontId="20" fillId="0" borderId="0" xfId="0" applyFont="1" applyAlignment="1">
      <alignment vertical="center"/>
    </xf>
    <xf numFmtId="0" fontId="8" fillId="0" borderId="26"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10" fillId="0" borderId="26" xfId="0" applyFont="1" applyBorder="1" applyAlignment="1">
      <alignment horizontal="center" vertical="center" wrapText="1"/>
    </xf>
    <xf numFmtId="0" fontId="6" fillId="0" borderId="26" xfId="0" applyFont="1" applyBorder="1" applyAlignment="1">
      <alignment vertical="center" wrapText="1"/>
    </xf>
    <xf numFmtId="0" fontId="10" fillId="7" borderId="0" xfId="0" applyFont="1" applyFill="1" applyAlignment="1">
      <alignment vertical="center" wrapText="1"/>
    </xf>
    <xf numFmtId="0" fontId="6" fillId="7" borderId="3" xfId="0" applyFont="1" applyFill="1" applyBorder="1" applyAlignment="1">
      <alignment horizontal="center" vertical="center" wrapText="1"/>
    </xf>
    <xf numFmtId="0" fontId="6" fillId="7" borderId="3" xfId="0" applyFont="1" applyFill="1" applyBorder="1" applyAlignment="1">
      <alignment vertical="center" wrapText="1"/>
    </xf>
    <xf numFmtId="0" fontId="28" fillId="7" borderId="0" xfId="1" applyFont="1" applyFill="1" applyBorder="1" applyAlignment="1">
      <alignment horizontal="center" vertical="center"/>
    </xf>
    <xf numFmtId="0" fontId="28" fillId="7" borderId="0" xfId="1" applyFont="1" applyFill="1" applyBorder="1" applyAlignment="1">
      <alignment horizontal="left" vertical="center"/>
    </xf>
    <xf numFmtId="0" fontId="27" fillId="7" borderId="0" xfId="2" applyFont="1" applyFill="1" applyBorder="1" applyAlignment="1">
      <alignment horizontal="center" vertical="center"/>
    </xf>
    <xf numFmtId="0" fontId="27" fillId="7" borderId="0" xfId="1" applyFont="1" applyFill="1" applyBorder="1" applyAlignment="1">
      <alignment horizontal="center" vertical="center"/>
    </xf>
    <xf numFmtId="0" fontId="28" fillId="7" borderId="0" xfId="2" applyFont="1" applyFill="1" applyBorder="1" applyAlignment="1">
      <alignment horizontal="left" vertical="center"/>
    </xf>
    <xf numFmtId="0" fontId="6" fillId="0" borderId="18" xfId="0" applyFont="1" applyBorder="1" applyAlignment="1">
      <alignment horizontal="center" vertical="center" wrapText="1"/>
    </xf>
    <xf numFmtId="0" fontId="8" fillId="0" borderId="2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6" fillId="0" borderId="33" xfId="0" applyFont="1" applyBorder="1" applyAlignment="1">
      <alignment horizontal="center" vertical="center" wrapText="1"/>
    </xf>
    <xf numFmtId="0" fontId="10" fillId="0" borderId="10" xfId="0" applyFont="1" applyBorder="1" applyAlignment="1">
      <alignment horizontal="center" vertical="center" wrapText="1"/>
    </xf>
    <xf numFmtId="0" fontId="6" fillId="0" borderId="10" xfId="0" applyFont="1" applyBorder="1" applyAlignment="1">
      <alignment vertical="center" wrapText="1"/>
    </xf>
    <xf numFmtId="0" fontId="6" fillId="0" borderId="28" xfId="0" applyFont="1" applyBorder="1" applyAlignment="1">
      <alignment vertical="center" wrapText="1"/>
    </xf>
    <xf numFmtId="0" fontId="28" fillId="0" borderId="26" xfId="1" applyFont="1" applyFill="1" applyBorder="1" applyAlignment="1">
      <alignment horizontal="center" vertical="center"/>
    </xf>
    <xf numFmtId="0" fontId="28" fillId="0" borderId="26" xfId="1" applyFont="1" applyFill="1" applyBorder="1" applyAlignment="1">
      <alignment horizontal="left" vertical="center"/>
    </xf>
    <xf numFmtId="0" fontId="27" fillId="0" borderId="34" xfId="2" applyFont="1" applyFill="1" applyBorder="1" applyAlignment="1">
      <alignment horizontal="center" vertical="center"/>
    </xf>
    <xf numFmtId="0" fontId="27" fillId="0" borderId="26" xfId="2" applyFont="1" applyFill="1" applyBorder="1" applyAlignment="1">
      <alignment horizontal="center" vertical="center"/>
    </xf>
    <xf numFmtId="0" fontId="28" fillId="0" borderId="28" xfId="1" applyFont="1" applyFill="1" applyBorder="1" applyAlignment="1">
      <alignment horizontal="center" vertical="center"/>
    </xf>
    <xf numFmtId="0" fontId="28" fillId="0" borderId="28" xfId="1" applyFont="1" applyFill="1" applyBorder="1" applyAlignment="1">
      <alignment horizontal="left" vertical="center"/>
    </xf>
    <xf numFmtId="0" fontId="27" fillId="0" borderId="28" xfId="2" applyFont="1" applyFill="1" applyBorder="1" applyAlignment="1">
      <alignment horizontal="center" vertical="center"/>
    </xf>
    <xf numFmtId="0" fontId="28" fillId="0" borderId="34" xfId="1" applyFont="1" applyFill="1" applyBorder="1" applyAlignment="1">
      <alignment horizontal="center" vertical="center"/>
    </xf>
    <xf numFmtId="0" fontId="28" fillId="0" borderId="34" xfId="1" applyFont="1" applyFill="1" applyBorder="1" applyAlignment="1">
      <alignment horizontal="left" vertical="center"/>
    </xf>
    <xf numFmtId="0" fontId="28" fillId="0" borderId="26" xfId="2" applyFont="1" applyFill="1" applyBorder="1" applyAlignment="1">
      <alignment horizontal="left" vertical="center"/>
    </xf>
    <xf numFmtId="0" fontId="27" fillId="0" borderId="26" xfId="1" applyFont="1" applyFill="1" applyBorder="1" applyAlignment="1">
      <alignment horizontal="center" vertical="center"/>
    </xf>
    <xf numFmtId="0" fontId="27" fillId="0" borderId="28" xfId="1" applyFont="1" applyFill="1" applyBorder="1" applyAlignment="1">
      <alignment horizontal="center" vertical="center"/>
    </xf>
    <xf numFmtId="0" fontId="29" fillId="0" borderId="26" xfId="0" applyFont="1" applyBorder="1" applyAlignment="1">
      <alignment horizontal="center" vertical="center" wrapText="1"/>
    </xf>
    <xf numFmtId="0" fontId="3" fillId="3" borderId="46"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4" fillId="0" borderId="46" xfId="0" applyFont="1" applyBorder="1" applyAlignment="1">
      <alignment horizontal="center" vertical="center" wrapText="1"/>
    </xf>
    <xf numFmtId="0" fontId="8" fillId="0" borderId="48" xfId="0" applyFont="1" applyBorder="1" applyAlignment="1">
      <alignment horizontal="center" vertical="center" wrapText="1"/>
    </xf>
    <xf numFmtId="0" fontId="0" fillId="0" borderId="43" xfId="0" applyBorder="1"/>
    <xf numFmtId="0" fontId="3" fillId="3" borderId="51" xfId="0" applyFont="1" applyFill="1" applyBorder="1" applyAlignment="1">
      <alignment horizontal="center" vertical="center" wrapText="1"/>
    </xf>
    <xf numFmtId="0" fontId="8" fillId="0" borderId="48" xfId="0" applyFont="1" applyBorder="1" applyAlignment="1">
      <alignment vertical="center" wrapText="1"/>
    </xf>
    <xf numFmtId="0" fontId="6" fillId="0" borderId="46" xfId="0" applyFont="1" applyBorder="1" applyAlignment="1">
      <alignment horizontal="center" vertical="center" wrapText="1"/>
    </xf>
    <xf numFmtId="0" fontId="18" fillId="0" borderId="48" xfId="0" applyFont="1" applyBorder="1"/>
    <xf numFmtId="0" fontId="3" fillId="4"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0" fillId="0" borderId="48" xfId="0" applyBorder="1"/>
    <xf numFmtId="0" fontId="6" fillId="7" borderId="46" xfId="0" applyFont="1" applyFill="1" applyBorder="1" applyAlignment="1">
      <alignment horizontal="center" vertical="center" wrapText="1"/>
    </xf>
    <xf numFmtId="0" fontId="3" fillId="3" borderId="46" xfId="0" applyFont="1" applyFill="1" applyBorder="1" applyAlignment="1">
      <alignment vertical="center" wrapText="1"/>
    </xf>
    <xf numFmtId="0" fontId="8" fillId="0" borderId="46" xfId="0" applyFont="1" applyBorder="1" applyAlignment="1">
      <alignment horizontal="center" vertical="center" wrapText="1"/>
    </xf>
    <xf numFmtId="0" fontId="0" fillId="0" borderId="50" xfId="0" applyBorder="1"/>
    <xf numFmtId="0" fontId="3" fillId="0" borderId="59" xfId="0" applyFont="1" applyBorder="1" applyAlignment="1">
      <alignment horizontal="center" vertical="center" wrapText="1"/>
    </xf>
    <xf numFmtId="0" fontId="5" fillId="0" borderId="60" xfId="0" applyFont="1" applyBorder="1"/>
    <xf numFmtId="0" fontId="3" fillId="0" borderId="61" xfId="0" applyFont="1" applyBorder="1" applyAlignment="1">
      <alignment horizontal="center" vertical="center" wrapText="1"/>
    </xf>
    <xf numFmtId="0" fontId="10" fillId="0" borderId="28" xfId="0" applyFont="1" applyBorder="1" applyAlignment="1">
      <alignment horizontal="center" vertical="center" wrapText="1"/>
    </xf>
    <xf numFmtId="0" fontId="3" fillId="0" borderId="18" xfId="0" applyFont="1" applyBorder="1" applyAlignment="1">
      <alignment horizontal="right"/>
    </xf>
    <xf numFmtId="0" fontId="4" fillId="0" borderId="19" xfId="0" applyFont="1" applyBorder="1" applyAlignment="1">
      <alignment vertical="center" wrapText="1"/>
    </xf>
    <xf numFmtId="0" fontId="0" fillId="0" borderId="26" xfId="0" applyBorder="1"/>
    <xf numFmtId="0" fontId="0" fillId="0" borderId="32" xfId="0" applyBorder="1"/>
    <xf numFmtId="0" fontId="0" fillId="0" borderId="4" xfId="0" applyBorder="1"/>
    <xf numFmtId="0" fontId="0" fillId="0" borderId="19" xfId="0" applyBorder="1"/>
    <xf numFmtId="0" fontId="3" fillId="0" borderId="19" xfId="0" applyFont="1" applyBorder="1" applyAlignment="1">
      <alignment vertical="center" wrapText="1"/>
    </xf>
    <xf numFmtId="0" fontId="22" fillId="0" borderId="3" xfId="0" applyFont="1" applyBorder="1" applyAlignment="1">
      <alignment horizontal="center" vertical="center" wrapText="1"/>
    </xf>
    <xf numFmtId="0" fontId="30" fillId="0" borderId="0" xfId="0" applyFont="1" applyAlignment="1">
      <alignment vertical="center"/>
    </xf>
    <xf numFmtId="0" fontId="29" fillId="0" borderId="24" xfId="0" applyFont="1" applyBorder="1" applyAlignment="1">
      <alignment horizontal="center" vertical="center" wrapText="1"/>
    </xf>
    <xf numFmtId="0" fontId="29" fillId="0" borderId="3" xfId="0" applyFont="1" applyBorder="1" applyAlignment="1">
      <alignment horizontal="center" vertical="center" wrapText="1"/>
    </xf>
    <xf numFmtId="0" fontId="3" fillId="0" borderId="3" xfId="0" applyFont="1" applyBorder="1" applyAlignment="1">
      <alignment horizontal="center" vertical="center"/>
    </xf>
    <xf numFmtId="0" fontId="8" fillId="0" borderId="6" xfId="0" applyFont="1" applyBorder="1" applyAlignment="1">
      <alignment horizontal="center" vertical="center" wrapText="1"/>
    </xf>
    <xf numFmtId="15" fontId="8" fillId="0" borderId="3" xfId="0" applyNumberFormat="1" applyFont="1" applyBorder="1" applyAlignment="1">
      <alignment horizontal="center" vertical="center" wrapText="1"/>
    </xf>
    <xf numFmtId="0" fontId="31" fillId="0" borderId="0" xfId="0" applyFont="1" applyAlignment="1">
      <alignment vertical="center"/>
    </xf>
    <xf numFmtId="0" fontId="33" fillId="0" borderId="0" xfId="0" applyFont="1"/>
    <xf numFmtId="0" fontId="29" fillId="0" borderId="6" xfId="0" applyFont="1" applyBorder="1" applyAlignment="1">
      <alignment horizontal="left" vertical="center" wrapText="1"/>
    </xf>
    <xf numFmtId="0" fontId="34" fillId="0" borderId="0" xfId="0" applyFont="1" applyAlignment="1">
      <alignment horizontal="justify" vertical="center"/>
    </xf>
    <xf numFmtId="0" fontId="32" fillId="0" borderId="0" xfId="0" applyFont="1" applyAlignment="1">
      <alignment vertical="center"/>
    </xf>
    <xf numFmtId="0" fontId="34" fillId="0" borderId="42" xfId="0" applyFont="1" applyBorder="1" applyAlignment="1">
      <alignment horizontal="left" vertical="center" wrapText="1"/>
    </xf>
    <xf numFmtId="0" fontId="34" fillId="7" borderId="3" xfId="0" applyFont="1" applyFill="1" applyBorder="1" applyAlignment="1">
      <alignment horizontal="center" vertical="center" wrapText="1"/>
    </xf>
    <xf numFmtId="15" fontId="34" fillId="0" borderId="10" xfId="0" applyNumberFormat="1" applyFont="1" applyBorder="1" applyAlignment="1">
      <alignment horizontal="center" vertical="center" wrapText="1"/>
    </xf>
    <xf numFmtId="0" fontId="35" fillId="2" borderId="3" xfId="0" applyFont="1" applyFill="1" applyBorder="1" applyAlignment="1">
      <alignment horizontal="center" vertical="center"/>
    </xf>
    <xf numFmtId="0" fontId="35" fillId="2" borderId="3" xfId="0" applyFont="1" applyFill="1" applyBorder="1" applyAlignment="1">
      <alignment horizontal="center" vertical="center" wrapText="1"/>
    </xf>
    <xf numFmtId="0" fontId="35" fillId="2" borderId="3" xfId="0" applyFont="1" applyFill="1" applyBorder="1" applyAlignment="1">
      <alignment horizontal="center" vertical="justify"/>
    </xf>
    <xf numFmtId="0" fontId="34" fillId="0" borderId="3" xfId="0" applyFont="1" applyBorder="1" applyAlignment="1">
      <alignment vertical="center" wrapText="1"/>
    </xf>
    <xf numFmtId="15" fontId="34" fillId="0" borderId="3" xfId="0" applyNumberFormat="1" applyFont="1" applyBorder="1" applyAlignment="1">
      <alignment horizontal="center" vertical="center" wrapText="1"/>
    </xf>
    <xf numFmtId="0" fontId="34" fillId="0" borderId="3" xfId="0" applyFont="1" applyBorder="1" applyAlignment="1">
      <alignment horizontal="center" vertical="center" wrapText="1"/>
    </xf>
    <xf numFmtId="0" fontId="36" fillId="0" borderId="6" xfId="0" applyFont="1" applyBorder="1" applyAlignment="1">
      <alignment vertical="center" wrapText="1"/>
    </xf>
    <xf numFmtId="0" fontId="36" fillId="0" borderId="3" xfId="0" applyFont="1" applyBorder="1" applyAlignment="1">
      <alignment vertical="center" wrapText="1"/>
    </xf>
    <xf numFmtId="0" fontId="36" fillId="0" borderId="8" xfId="0" applyFont="1" applyBorder="1" applyAlignment="1">
      <alignment horizontal="center" vertical="center" wrapText="1"/>
    </xf>
    <xf numFmtId="0" fontId="36" fillId="0" borderId="12" xfId="0" applyFont="1" applyBorder="1" applyAlignment="1">
      <alignment vertical="center" wrapText="1"/>
    </xf>
    <xf numFmtId="15" fontId="36" fillId="0" borderId="17" xfId="0" applyNumberFormat="1" applyFont="1" applyBorder="1" applyAlignment="1">
      <alignment horizontal="center" vertical="center" wrapText="1"/>
    </xf>
    <xf numFmtId="0" fontId="36" fillId="0" borderId="3" xfId="0" applyFont="1" applyBorder="1" applyAlignment="1">
      <alignment horizontal="center" vertical="center" wrapText="1"/>
    </xf>
    <xf numFmtId="0" fontId="36" fillId="0" borderId="42" xfId="0" applyFont="1" applyBorder="1" applyAlignment="1">
      <alignment vertical="center" wrapText="1"/>
    </xf>
    <xf numFmtId="15" fontId="36" fillId="0" borderId="10" xfId="0" applyNumberFormat="1" applyFont="1" applyBorder="1" applyAlignment="1">
      <alignment horizontal="center" vertical="center" wrapText="1"/>
    </xf>
    <xf numFmtId="0" fontId="34" fillId="0" borderId="6" xfId="0" applyFont="1" applyBorder="1" applyAlignment="1">
      <alignment vertical="center" wrapText="1"/>
    </xf>
    <xf numFmtId="0" fontId="1" fillId="0" borderId="3" xfId="0" applyFont="1" applyBorder="1" applyAlignment="1">
      <alignment horizontal="center" vertical="top" wrapText="1"/>
    </xf>
    <xf numFmtId="0" fontId="34" fillId="0" borderId="5" xfId="0" applyFont="1" applyBorder="1" applyAlignment="1">
      <alignment vertical="center" wrapText="1"/>
    </xf>
    <xf numFmtId="15" fontId="34" fillId="0" borderId="5" xfId="0" applyNumberFormat="1" applyFont="1" applyBorder="1" applyAlignment="1">
      <alignment horizontal="center" vertical="center" wrapText="1"/>
    </xf>
    <xf numFmtId="15" fontId="36" fillId="0" borderId="8" xfId="0" applyNumberFormat="1" applyFont="1" applyBorder="1" applyAlignment="1">
      <alignment horizontal="center" vertical="center" wrapText="1"/>
    </xf>
    <xf numFmtId="15" fontId="36" fillId="0" borderId="3" xfId="0" applyNumberFormat="1" applyFont="1" applyBorder="1" applyAlignment="1">
      <alignment horizontal="center" vertical="center" wrapText="1"/>
    </xf>
    <xf numFmtId="0" fontId="36" fillId="0" borderId="11" xfId="0" applyFont="1" applyBorder="1" applyAlignment="1">
      <alignment vertical="center" wrapText="1"/>
    </xf>
    <xf numFmtId="0" fontId="36" fillId="0" borderId="5" xfId="0" applyFont="1" applyBorder="1" applyAlignment="1">
      <alignment vertical="center" wrapText="1"/>
    </xf>
    <xf numFmtId="15" fontId="36" fillId="0" borderId="5" xfId="0" applyNumberFormat="1" applyFont="1" applyBorder="1" applyAlignment="1">
      <alignment horizontal="center" vertical="center" wrapText="1"/>
    </xf>
    <xf numFmtId="0" fontId="38" fillId="0" borderId="3" xfId="0" applyFont="1" applyBorder="1" applyAlignment="1">
      <alignment vertical="center" wrapText="1"/>
    </xf>
    <xf numFmtId="0" fontId="1" fillId="0" borderId="5" xfId="0" applyFont="1" applyBorder="1" applyAlignment="1">
      <alignment vertical="center" wrapText="1"/>
    </xf>
    <xf numFmtId="0" fontId="36" fillId="0" borderId="5" xfId="0" applyFont="1" applyBorder="1" applyAlignment="1">
      <alignment horizontal="center" vertical="center" wrapText="1"/>
    </xf>
    <xf numFmtId="0" fontId="1" fillId="0" borderId="3" xfId="0" applyFont="1" applyBorder="1" applyAlignment="1">
      <alignment vertical="center" wrapText="1"/>
    </xf>
    <xf numFmtId="0" fontId="36" fillId="0" borderId="3" xfId="0" applyFont="1" applyBorder="1" applyAlignment="1">
      <alignment horizontal="left"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4" xfId="0" applyFont="1" applyBorder="1" applyAlignment="1">
      <alignment horizontal="center" vertical="center" wrapText="1"/>
    </xf>
    <xf numFmtId="0" fontId="36" fillId="0" borderId="10" xfId="0" applyFont="1" applyBorder="1" applyAlignment="1">
      <alignment horizontal="center" vertical="center"/>
    </xf>
    <xf numFmtId="0" fontId="34" fillId="0" borderId="5" xfId="0" applyFont="1" applyBorder="1" applyAlignment="1">
      <alignment horizontal="center" vertical="center"/>
    </xf>
    <xf numFmtId="0" fontId="34" fillId="0" borderId="5" xfId="0" applyFont="1" applyBorder="1" applyAlignment="1">
      <alignment horizontal="center" vertical="center" wrapText="1"/>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5" xfId="0" applyFont="1" applyBorder="1" applyAlignment="1">
      <alignment horizontal="center" vertical="center"/>
    </xf>
    <xf numFmtId="0" fontId="36" fillId="0" borderId="3" xfId="0" applyFont="1" applyBorder="1" applyAlignment="1">
      <alignment horizontal="center" vertical="justify"/>
    </xf>
    <xf numFmtId="0" fontId="38" fillId="0" borderId="5" xfId="0" applyFont="1" applyBorder="1" applyAlignment="1">
      <alignment horizontal="center" vertical="center"/>
    </xf>
    <xf numFmtId="0" fontId="29" fillId="0" borderId="3" xfId="0" applyFont="1" applyBorder="1" applyAlignment="1">
      <alignment vertical="center" wrapText="1"/>
    </xf>
    <xf numFmtId="0" fontId="29" fillId="0" borderId="4" xfId="0" applyFont="1" applyBorder="1" applyAlignment="1">
      <alignment horizontal="center" vertical="center" wrapText="1"/>
    </xf>
    <xf numFmtId="0" fontId="26" fillId="0" borderId="0" xfId="1" applyFont="1" applyFill="1" applyBorder="1" applyAlignment="1">
      <alignment horizontal="center" vertical="center"/>
    </xf>
    <xf numFmtId="0" fontId="3" fillId="13" borderId="3"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3" fillId="13" borderId="3" xfId="0" applyFont="1" applyFill="1" applyBorder="1" applyAlignment="1">
      <alignment vertical="center" wrapText="1"/>
    </xf>
    <xf numFmtId="0" fontId="6" fillId="0" borderId="4" xfId="0" applyFont="1" applyBorder="1" applyAlignment="1">
      <alignment horizontal="center" vertical="center" wrapText="1"/>
    </xf>
    <xf numFmtId="15" fontId="6" fillId="0" borderId="3" xfId="0" applyNumberFormat="1" applyFont="1" applyBorder="1" applyAlignment="1">
      <alignment horizontal="center" vertical="center" wrapText="1"/>
    </xf>
    <xf numFmtId="0" fontId="3" fillId="14" borderId="3" xfId="0" applyFont="1" applyFill="1" applyBorder="1" applyAlignment="1">
      <alignment horizontal="center" vertical="center" wrapText="1"/>
    </xf>
    <xf numFmtId="0" fontId="8" fillId="0" borderId="6" xfId="0" applyFont="1" applyBorder="1" applyAlignment="1">
      <alignment horizontal="left" vertical="center" wrapText="1"/>
    </xf>
    <xf numFmtId="0" fontId="39" fillId="0" borderId="3" xfId="0" applyFont="1" applyBorder="1"/>
    <xf numFmtId="0" fontId="8" fillId="15" borderId="3" xfId="0" applyFont="1" applyFill="1" applyBorder="1" applyAlignment="1">
      <alignment vertical="center" wrapText="1"/>
    </xf>
    <xf numFmtId="0" fontId="8" fillId="15" borderId="4"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4" fillId="15" borderId="3" xfId="0" applyFont="1" applyFill="1" applyBorder="1" applyAlignment="1">
      <alignment vertical="center" wrapText="1"/>
    </xf>
    <xf numFmtId="0" fontId="4" fillId="15" borderId="5" xfId="0" applyFont="1" applyFill="1" applyBorder="1" applyAlignment="1">
      <alignment horizontal="center" vertical="center" wrapText="1"/>
    </xf>
    <xf numFmtId="0" fontId="4" fillId="15" borderId="5" xfId="0" applyFont="1" applyFill="1" applyBorder="1" applyAlignment="1">
      <alignment vertical="center" wrapText="1"/>
    </xf>
    <xf numFmtId="0" fontId="4" fillId="15" borderId="4" xfId="0" applyFont="1" applyFill="1" applyBorder="1" applyAlignment="1">
      <alignment horizontal="center" vertical="center" wrapText="1"/>
    </xf>
    <xf numFmtId="0" fontId="29" fillId="15" borderId="3" xfId="0" applyFont="1" applyFill="1" applyBorder="1" applyAlignment="1">
      <alignment horizontal="center" vertical="center" wrapText="1"/>
    </xf>
    <xf numFmtId="0" fontId="8" fillId="15" borderId="3" xfId="0" applyFont="1" applyFill="1" applyBorder="1" applyAlignment="1">
      <alignment horizontal="left" vertical="center" wrapText="1"/>
    </xf>
    <xf numFmtId="15" fontId="8" fillId="15" borderId="3" xfId="0" applyNumberFormat="1" applyFont="1" applyFill="1" applyBorder="1" applyAlignment="1">
      <alignment horizontal="center" vertical="center" wrapText="1"/>
    </xf>
    <xf numFmtId="0" fontId="8" fillId="15" borderId="25"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23" fillId="0" borderId="4" xfId="0" applyFont="1" applyBorder="1" applyAlignment="1">
      <alignment horizontal="center" vertical="center" wrapText="1"/>
    </xf>
    <xf numFmtId="0" fontId="23" fillId="7" borderId="3" xfId="0" applyFont="1" applyFill="1" applyBorder="1" applyAlignment="1">
      <alignment horizontal="center" vertical="center" wrapText="1"/>
    </xf>
    <xf numFmtId="0" fontId="6" fillId="15" borderId="3" xfId="0" applyFont="1" applyFill="1" applyBorder="1" applyAlignment="1">
      <alignment horizontal="center" vertical="center" wrapText="1"/>
    </xf>
    <xf numFmtId="0" fontId="6" fillId="15" borderId="3" xfId="0" applyFont="1" applyFill="1" applyBorder="1" applyAlignment="1">
      <alignment vertical="center" wrapText="1"/>
    </xf>
    <xf numFmtId="0" fontId="6" fillId="15" borderId="3"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center" vertical="center" wrapText="1"/>
    </xf>
    <xf numFmtId="0" fontId="23" fillId="15" borderId="3"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6" fillId="15" borderId="46" xfId="0" applyFont="1" applyFill="1" applyBorder="1" applyAlignment="1">
      <alignment horizontal="center" vertical="center" wrapText="1"/>
    </xf>
    <xf numFmtId="0" fontId="14" fillId="15" borderId="43" xfId="0" applyFont="1" applyFill="1" applyBorder="1"/>
    <xf numFmtId="0" fontId="45" fillId="0" borderId="26" xfId="2" applyFont="1" applyFill="1" applyBorder="1" applyAlignment="1">
      <alignment horizontal="center" vertical="center"/>
    </xf>
    <xf numFmtId="0" fontId="45" fillId="0" borderId="28" xfId="1" applyFont="1" applyFill="1" applyBorder="1" applyAlignment="1">
      <alignment horizontal="center" vertical="center"/>
    </xf>
    <xf numFmtId="0" fontId="42" fillId="0" borderId="3" xfId="0" applyFont="1" applyBorder="1" applyAlignment="1">
      <alignment horizontal="center" vertical="center" wrapText="1"/>
    </xf>
    <xf numFmtId="0" fontId="47" fillId="0" borderId="25" xfId="0" applyFont="1" applyBorder="1" applyAlignment="1">
      <alignment vertical="center" wrapText="1"/>
    </xf>
    <xf numFmtId="0" fontId="46" fillId="0" borderId="33" xfId="0" applyFont="1" applyBorder="1" applyAlignment="1">
      <alignment vertical="center" wrapText="1"/>
    </xf>
    <xf numFmtId="0" fontId="46" fillId="0" borderId="26" xfId="0" applyFont="1" applyBorder="1" applyAlignment="1">
      <alignment horizontal="left" vertical="distributed"/>
    </xf>
    <xf numFmtId="0" fontId="28" fillId="0" borderId="32" xfId="1" applyFont="1" applyFill="1" applyBorder="1" applyAlignment="1">
      <alignment horizontal="center" vertical="center"/>
    </xf>
    <xf numFmtId="0" fontId="50" fillId="0" borderId="28" xfId="1" applyFont="1" applyFill="1" applyBorder="1" applyAlignment="1">
      <alignment horizontal="center" vertical="center"/>
    </xf>
    <xf numFmtId="0" fontId="51" fillId="7" borderId="3" xfId="0" applyFont="1" applyFill="1" applyBorder="1" applyAlignment="1">
      <alignment horizontal="center" vertical="center" wrapText="1"/>
    </xf>
    <xf numFmtId="0" fontId="51" fillId="7" borderId="3" xfId="0" applyFont="1" applyFill="1" applyBorder="1" applyAlignment="1">
      <alignment vertical="center" wrapText="1"/>
    </xf>
    <xf numFmtId="0" fontId="8" fillId="7" borderId="8" xfId="0" applyFont="1" applyFill="1" applyBorder="1" applyAlignment="1">
      <alignment horizontal="left" vertical="center" wrapText="1"/>
    </xf>
    <xf numFmtId="0" fontId="51" fillId="7" borderId="6" xfId="0" applyFont="1" applyFill="1" applyBorder="1" applyAlignment="1">
      <alignment horizontal="left" vertical="center" wrapText="1"/>
    </xf>
    <xf numFmtId="0" fontId="51" fillId="7" borderId="3" xfId="0" applyFont="1" applyFill="1" applyBorder="1" applyAlignment="1">
      <alignment horizontal="left" vertical="center" wrapText="1"/>
    </xf>
    <xf numFmtId="0" fontId="51" fillId="15" borderId="4" xfId="0" applyFont="1" applyFill="1" applyBorder="1" applyAlignment="1">
      <alignment horizontal="left" vertical="center" wrapText="1"/>
    </xf>
    <xf numFmtId="0" fontId="51" fillId="0" borderId="4" xfId="0" applyFont="1" applyBorder="1" applyAlignment="1">
      <alignment horizontal="left" vertical="center" wrapText="1"/>
    </xf>
    <xf numFmtId="0" fontId="51" fillId="7" borderId="4" xfId="0" applyFont="1" applyFill="1" applyBorder="1" applyAlignment="1">
      <alignment horizontal="left" vertical="center" wrapText="1"/>
    </xf>
    <xf numFmtId="0" fontId="51" fillId="15" borderId="3" xfId="0" applyFont="1" applyFill="1" applyBorder="1" applyAlignment="1">
      <alignment horizontal="left" vertical="center" wrapText="1"/>
    </xf>
    <xf numFmtId="0" fontId="10" fillId="7" borderId="3" xfId="0" applyFont="1" applyFill="1" applyBorder="1" applyAlignment="1">
      <alignment horizontal="center" vertical="center" wrapText="1"/>
    </xf>
    <xf numFmtId="0" fontId="0" fillId="7" borderId="0" xfId="0" applyFill="1" applyAlignment="1">
      <alignment horizontal="center"/>
    </xf>
    <xf numFmtId="0" fontId="52" fillId="0" borderId="29" xfId="0" applyFont="1" applyBorder="1" applyAlignment="1">
      <alignment horizontal="center" vertical="center" wrapText="1"/>
    </xf>
    <xf numFmtId="0" fontId="0" fillId="7" borderId="67" xfId="0" applyFill="1" applyBorder="1"/>
    <xf numFmtId="0" fontId="0" fillId="7" borderId="68" xfId="0" applyFill="1" applyBorder="1"/>
    <xf numFmtId="0" fontId="0" fillId="7" borderId="69" xfId="0" applyFill="1" applyBorder="1"/>
    <xf numFmtId="0" fontId="57" fillId="0" borderId="66" xfId="0" applyFont="1" applyBorder="1" applyAlignment="1">
      <alignment horizontal="center" vertical="center" wrapText="1"/>
    </xf>
    <xf numFmtId="0" fontId="0" fillId="7" borderId="11" xfId="0" applyFill="1" applyBorder="1"/>
    <xf numFmtId="9" fontId="59" fillId="7" borderId="0" xfId="3" applyFont="1" applyFill="1" applyAlignment="1">
      <alignment horizontal="center" vertical="center"/>
    </xf>
    <xf numFmtId="9" fontId="59" fillId="0" borderId="0" xfId="3" applyFont="1" applyAlignment="1">
      <alignment horizontal="center" vertical="center"/>
    </xf>
    <xf numFmtId="0" fontId="3" fillId="13" borderId="0" xfId="0" applyFont="1" applyFill="1" applyAlignment="1">
      <alignment horizontal="center" vertical="center" wrapText="1"/>
    </xf>
    <xf numFmtId="0" fontId="61" fillId="7" borderId="3" xfId="0" applyFont="1" applyFill="1" applyBorder="1" applyAlignment="1">
      <alignment horizontal="center" vertical="center" wrapText="1"/>
    </xf>
    <xf numFmtId="0" fontId="61" fillId="7" borderId="4" xfId="0" applyFont="1" applyFill="1" applyBorder="1" applyAlignment="1">
      <alignment horizontal="center" vertical="center" wrapText="1"/>
    </xf>
    <xf numFmtId="0" fontId="51" fillId="7" borderId="4" xfId="0" applyFont="1" applyFill="1" applyBorder="1" applyAlignment="1">
      <alignment vertical="center" wrapText="1"/>
    </xf>
    <xf numFmtId="0" fontId="51" fillId="7" borderId="4" xfId="0" applyFont="1" applyFill="1" applyBorder="1" applyAlignment="1">
      <alignment horizontal="center" vertical="center" wrapText="1"/>
    </xf>
    <xf numFmtId="0" fontId="42" fillId="0" borderId="35" xfId="0" applyFont="1" applyBorder="1" applyAlignment="1">
      <alignment vertical="center" wrapText="1"/>
    </xf>
    <xf numFmtId="0" fontId="6" fillId="7" borderId="4" xfId="0" applyFont="1" applyFill="1" applyBorder="1" applyAlignment="1">
      <alignment horizontal="center" vertical="center" wrapText="1"/>
    </xf>
    <xf numFmtId="0" fontId="35" fillId="22" borderId="3" xfId="0" applyFont="1" applyFill="1" applyBorder="1" applyAlignment="1">
      <alignment vertical="center" wrapText="1"/>
    </xf>
    <xf numFmtId="0" fontId="35" fillId="22" borderId="3" xfId="0" applyFont="1" applyFill="1" applyBorder="1" applyAlignment="1">
      <alignment horizontal="center" vertical="center"/>
    </xf>
    <xf numFmtId="0" fontId="35" fillId="22" borderId="3" xfId="0" applyFont="1" applyFill="1" applyBorder="1" applyAlignment="1">
      <alignment horizontal="center" vertical="center" wrapText="1"/>
    </xf>
    <xf numFmtId="0" fontId="43" fillId="0" borderId="3" xfId="0" applyFont="1" applyBorder="1" applyAlignment="1">
      <alignment horizontal="center" vertical="center" wrapText="1"/>
    </xf>
    <xf numFmtId="0" fontId="43" fillId="0" borderId="3" xfId="0" applyFont="1" applyBorder="1"/>
    <xf numFmtId="0" fontId="43" fillId="0" borderId="3" xfId="0" applyFont="1" applyBorder="1" applyAlignment="1">
      <alignment horizontal="center"/>
    </xf>
    <xf numFmtId="0" fontId="34" fillId="7" borderId="3" xfId="0" applyFont="1" applyFill="1" applyBorder="1" applyAlignment="1">
      <alignment horizontal="center" vertical="center"/>
    </xf>
    <xf numFmtId="0" fontId="52" fillId="0" borderId="35" xfId="0" applyFont="1" applyBorder="1" applyAlignment="1">
      <alignment horizontal="center" vertical="center" wrapText="1"/>
    </xf>
    <xf numFmtId="0" fontId="56" fillId="0" borderId="29" xfId="0" applyFont="1" applyBorder="1" applyAlignment="1">
      <alignment horizontal="center" vertical="center" wrapText="1"/>
    </xf>
    <xf numFmtId="0" fontId="56" fillId="7" borderId="28" xfId="0" applyFont="1" applyFill="1" applyBorder="1" applyAlignment="1">
      <alignment horizontal="left" vertical="center" wrapText="1"/>
    </xf>
    <xf numFmtId="0" fontId="56" fillId="0" borderId="28" xfId="0" applyFont="1" applyBorder="1" applyAlignment="1">
      <alignment horizontal="center" vertical="distributed"/>
    </xf>
    <xf numFmtId="9" fontId="46" fillId="0" borderId="28" xfId="3" applyFont="1" applyBorder="1" applyAlignment="1">
      <alignment horizontal="center" vertical="center"/>
    </xf>
    <xf numFmtId="0" fontId="52" fillId="0" borderId="18" xfId="0" applyFont="1" applyBorder="1" applyAlignment="1">
      <alignment horizontal="center" vertical="center" wrapText="1"/>
    </xf>
    <xf numFmtId="0" fontId="67" fillId="0" borderId="3" xfId="0" applyFont="1" applyBorder="1" applyAlignment="1">
      <alignment horizontal="center" vertical="center" wrapText="1"/>
    </xf>
    <xf numFmtId="0" fontId="67" fillId="0" borderId="5" xfId="0" applyFont="1" applyBorder="1" applyAlignment="1">
      <alignment horizontal="center" vertical="center" wrapText="1"/>
    </xf>
    <xf numFmtId="0" fontId="55" fillId="0" borderId="25" xfId="0" applyFont="1" applyBorder="1" applyAlignment="1">
      <alignment horizontal="center" vertical="center" wrapText="1"/>
    </xf>
    <xf numFmtId="0" fontId="41" fillId="20" borderId="3" xfId="0" applyFont="1" applyFill="1" applyBorder="1" applyAlignment="1">
      <alignment horizontal="center" vertical="center" wrapText="1"/>
    </xf>
    <xf numFmtId="0" fontId="41" fillId="19" borderId="3" xfId="0" applyFont="1" applyFill="1" applyBorder="1" applyAlignment="1">
      <alignment horizontal="center" vertical="center" wrapText="1"/>
    </xf>
    <xf numFmtId="0" fontId="3" fillId="23" borderId="5" xfId="0" applyFont="1" applyFill="1" applyBorder="1" applyAlignment="1">
      <alignment horizontal="center" vertical="center" wrapText="1"/>
    </xf>
    <xf numFmtId="0" fontId="4" fillId="23" borderId="5" xfId="0" applyFont="1" applyFill="1" applyBorder="1" applyAlignment="1">
      <alignment vertical="center" wrapText="1"/>
    </xf>
    <xf numFmtId="0" fontId="4" fillId="23" borderId="3" xfId="0" applyFont="1" applyFill="1" applyBorder="1" applyAlignment="1">
      <alignment vertical="center" wrapText="1"/>
    </xf>
    <xf numFmtId="0" fontId="4" fillId="23" borderId="4" xfId="0" applyFont="1" applyFill="1" applyBorder="1" applyAlignment="1">
      <alignment horizontal="center" vertical="center" wrapText="1"/>
    </xf>
    <xf numFmtId="0" fontId="8" fillId="23" borderId="3" xfId="0" applyFont="1" applyFill="1" applyBorder="1" applyAlignment="1">
      <alignment horizontal="center" vertical="center" wrapText="1"/>
    </xf>
    <xf numFmtId="0" fontId="4" fillId="23" borderId="3" xfId="0" applyFont="1" applyFill="1" applyBorder="1" applyAlignment="1">
      <alignment horizontal="center" vertical="center" wrapText="1"/>
    </xf>
    <xf numFmtId="0" fontId="51" fillId="23" borderId="3" xfId="0" applyFont="1" applyFill="1" applyBorder="1" applyAlignment="1">
      <alignment horizontal="left" vertical="center" wrapText="1"/>
    </xf>
    <xf numFmtId="0" fontId="29" fillId="23" borderId="3" xfId="0" applyFont="1" applyFill="1" applyBorder="1" applyAlignment="1">
      <alignment horizontal="center" vertical="center" wrapText="1"/>
    </xf>
    <xf numFmtId="0" fontId="23" fillId="23" borderId="3" xfId="0" applyFont="1" applyFill="1" applyBorder="1" applyAlignment="1">
      <alignment horizontal="center" vertical="center" wrapText="1"/>
    </xf>
    <xf numFmtId="0" fontId="8" fillId="23" borderId="3" xfId="0" applyFont="1" applyFill="1" applyBorder="1" applyAlignment="1">
      <alignment vertical="center" wrapText="1"/>
    </xf>
    <xf numFmtId="0" fontId="63" fillId="0" borderId="4" xfId="0" applyFont="1" applyBorder="1" applyAlignment="1">
      <alignment horizontal="center" vertical="distributed"/>
    </xf>
    <xf numFmtId="9" fontId="48" fillId="0" borderId="4" xfId="3" applyFont="1" applyBorder="1" applyAlignment="1">
      <alignment horizontal="center" vertical="center"/>
    </xf>
    <xf numFmtId="0" fontId="47" fillId="0" borderId="3" xfId="0" applyFont="1" applyBorder="1" applyAlignment="1">
      <alignment vertical="center" wrapText="1"/>
    </xf>
    <xf numFmtId="0" fontId="67" fillId="17" borderId="3" xfId="0" applyFont="1" applyFill="1" applyBorder="1" applyAlignment="1">
      <alignment horizontal="center" vertical="center" wrapText="1"/>
    </xf>
    <xf numFmtId="0" fontId="63" fillId="0" borderId="6" xfId="0" applyFont="1" applyBorder="1" applyAlignment="1">
      <alignment horizontal="center" vertical="center" wrapText="1"/>
    </xf>
    <xf numFmtId="0" fontId="63" fillId="7" borderId="3" xfId="0" applyFont="1" applyFill="1" applyBorder="1" applyAlignment="1">
      <alignment horizontal="left" vertical="center" wrapText="1"/>
    </xf>
    <xf numFmtId="0" fontId="32" fillId="0" borderId="25" xfId="0" applyFont="1" applyBorder="1" applyAlignment="1">
      <alignment horizontal="center" vertical="center" wrapText="1"/>
    </xf>
    <xf numFmtId="0" fontId="63" fillId="0" borderId="12" xfId="0" applyFont="1" applyBorder="1" applyAlignment="1">
      <alignment horizontal="center" vertical="center" wrapText="1"/>
    </xf>
    <xf numFmtId="0" fontId="68" fillId="0" borderId="12" xfId="0" applyFont="1" applyBorder="1" applyAlignment="1">
      <alignment horizontal="center" vertical="center" wrapText="1"/>
    </xf>
    <xf numFmtId="0" fontId="48" fillId="0" borderId="5" xfId="0" applyFont="1" applyBorder="1" applyAlignment="1">
      <alignment vertical="center" wrapText="1"/>
    </xf>
    <xf numFmtId="0" fontId="47" fillId="0" borderId="3" xfId="0" applyFont="1" applyBorder="1" applyAlignment="1">
      <alignment horizontal="left" vertical="center" wrapText="1"/>
    </xf>
    <xf numFmtId="0" fontId="0" fillId="7" borderId="11" xfId="0" applyFill="1" applyBorder="1" applyAlignment="1">
      <alignment horizontal="center"/>
    </xf>
    <xf numFmtId="0" fontId="0" fillId="7" borderId="9" xfId="0" applyFill="1" applyBorder="1" applyAlignment="1">
      <alignment horizontal="center"/>
    </xf>
    <xf numFmtId="0" fontId="0" fillId="7" borderId="18" xfId="0" applyFill="1" applyBorder="1" applyAlignment="1">
      <alignment horizontal="center"/>
    </xf>
    <xf numFmtId="0" fontId="41" fillId="20" borderId="8" xfId="0" applyFont="1" applyFill="1" applyBorder="1" applyAlignment="1">
      <alignment vertical="center" wrapText="1"/>
    </xf>
    <xf numFmtId="0" fontId="41" fillId="19" borderId="8" xfId="0" applyFont="1" applyFill="1" applyBorder="1" applyAlignment="1">
      <alignment horizontal="left" vertical="center" wrapText="1" indent="1"/>
    </xf>
    <xf numFmtId="0" fontId="41" fillId="19" borderId="8" xfId="0" applyFont="1" applyFill="1" applyBorder="1" applyAlignment="1">
      <alignment horizontal="left" vertical="center" wrapText="1"/>
    </xf>
    <xf numFmtId="0" fontId="67" fillId="17" borderId="8" xfId="0" applyFont="1" applyFill="1" applyBorder="1" applyAlignment="1">
      <alignment horizontal="center" vertical="center" wrapText="1"/>
    </xf>
    <xf numFmtId="0" fontId="41" fillId="19" borderId="8" xfId="0" applyFont="1" applyFill="1" applyBorder="1" applyAlignment="1">
      <alignment vertical="center" wrapText="1"/>
    </xf>
    <xf numFmtId="0" fontId="41" fillId="20" borderId="8" xfId="0" applyFont="1" applyFill="1" applyBorder="1" applyAlignment="1">
      <alignment horizontal="left" vertical="center" wrapText="1" indent="1"/>
    </xf>
    <xf numFmtId="0" fontId="0" fillId="7" borderId="19" xfId="0" applyFill="1" applyBorder="1"/>
    <xf numFmtId="0" fontId="41" fillId="19" borderId="13" xfId="0" applyFont="1" applyFill="1" applyBorder="1" applyAlignment="1">
      <alignment horizontal="left" vertical="center" wrapText="1" indent="1"/>
    </xf>
    <xf numFmtId="0" fontId="41" fillId="19" borderId="5" xfId="0" applyFont="1" applyFill="1" applyBorder="1" applyAlignment="1">
      <alignment horizontal="left" vertical="center" wrapText="1" indent="1"/>
    </xf>
    <xf numFmtId="0" fontId="46" fillId="0" borderId="35" xfId="0" applyFont="1" applyBorder="1" applyAlignment="1">
      <alignment vertical="center" wrapText="1"/>
    </xf>
    <xf numFmtId="0" fontId="41" fillId="20" borderId="17" xfId="0" applyFont="1" applyFill="1" applyBorder="1" applyAlignment="1">
      <alignment vertical="center" wrapText="1"/>
    </xf>
    <xf numFmtId="0" fontId="46" fillId="0" borderId="37" xfId="0" applyFont="1" applyBorder="1" applyAlignment="1">
      <alignment vertical="center" wrapText="1"/>
    </xf>
    <xf numFmtId="0" fontId="0" fillId="7" borderId="13" xfId="0" applyFill="1" applyBorder="1"/>
    <xf numFmtId="0" fontId="47" fillId="0" borderId="18" xfId="0" applyFont="1" applyBorder="1" applyAlignment="1">
      <alignment horizontal="center" vertical="center" wrapText="1"/>
    </xf>
    <xf numFmtId="0" fontId="46" fillId="7" borderId="33" xfId="0" applyFont="1" applyFill="1" applyBorder="1" applyAlignment="1">
      <alignment horizontal="center" vertical="center" wrapText="1"/>
    </xf>
    <xf numFmtId="0" fontId="49" fillId="7" borderId="35" xfId="0" applyFont="1" applyFill="1" applyBorder="1" applyAlignment="1">
      <alignment horizontal="center" vertical="center" wrapText="1"/>
    </xf>
    <xf numFmtId="0" fontId="49" fillId="0" borderId="37" xfId="0" applyFont="1" applyBorder="1" applyAlignment="1">
      <alignment horizontal="center" vertical="center" wrapText="1"/>
    </xf>
    <xf numFmtId="0" fontId="49" fillId="0" borderId="33" xfId="0" applyFont="1" applyBorder="1" applyAlignment="1">
      <alignment horizontal="center" vertical="center" wrapText="1"/>
    </xf>
    <xf numFmtId="0" fontId="49" fillId="7" borderId="29" xfId="0" applyFont="1" applyFill="1" applyBorder="1" applyAlignment="1">
      <alignment horizontal="center" vertical="center" wrapText="1"/>
    </xf>
    <xf numFmtId="0" fontId="48" fillId="0" borderId="11" xfId="0" applyFont="1" applyBorder="1" applyAlignment="1">
      <alignment horizontal="center" vertical="center" wrapText="1"/>
    </xf>
    <xf numFmtId="0" fontId="47" fillId="0" borderId="6" xfId="0" applyFont="1" applyBorder="1" applyAlignment="1">
      <alignment horizontal="center" vertical="center" wrapText="1"/>
    </xf>
    <xf numFmtId="0" fontId="49" fillId="7" borderId="10" xfId="0" applyFont="1" applyFill="1" applyBorder="1" applyAlignment="1">
      <alignment horizontal="left" vertical="justify" wrapText="1"/>
    </xf>
    <xf numFmtId="0" fontId="0" fillId="7" borderId="5" xfId="0" applyFill="1" applyBorder="1"/>
    <xf numFmtId="0" fontId="0" fillId="7" borderId="10" xfId="0" applyFill="1" applyBorder="1"/>
    <xf numFmtId="0" fontId="44" fillId="7" borderId="10" xfId="0" applyFont="1" applyFill="1" applyBorder="1"/>
    <xf numFmtId="0" fontId="0" fillId="7" borderId="18" xfId="0" applyFill="1" applyBorder="1"/>
    <xf numFmtId="0" fontId="0" fillId="7" borderId="9" xfId="0" applyFill="1" applyBorder="1"/>
    <xf numFmtId="0" fontId="41" fillId="19" borderId="17" xfId="0" applyFont="1" applyFill="1" applyBorder="1" applyAlignment="1">
      <alignment horizontal="left" vertical="center" wrapText="1" indent="1"/>
    </xf>
    <xf numFmtId="0" fontId="41" fillId="19" borderId="4" xfId="0" applyFont="1" applyFill="1" applyBorder="1" applyAlignment="1">
      <alignment horizontal="left" vertical="center" wrapText="1" indent="1"/>
    </xf>
    <xf numFmtId="0" fontId="47" fillId="0" borderId="25" xfId="0" applyFont="1" applyBorder="1" applyAlignment="1">
      <alignment horizontal="left" vertical="center" wrapText="1"/>
    </xf>
    <xf numFmtId="0" fontId="41" fillId="2" borderId="3" xfId="0" applyFont="1" applyFill="1" applyBorder="1" applyAlignment="1">
      <alignment vertical="center" wrapText="1"/>
    </xf>
    <xf numFmtId="0" fontId="41" fillId="18" borderId="3"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58" fillId="18" borderId="3" xfId="0" applyFont="1" applyFill="1" applyBorder="1" applyAlignment="1">
      <alignment horizontal="center" vertical="center" wrapText="1"/>
    </xf>
    <xf numFmtId="0" fontId="58" fillId="2" borderId="3" xfId="0" applyFont="1" applyFill="1" applyBorder="1" applyAlignment="1">
      <alignment horizontal="center" vertical="center" wrapText="1"/>
    </xf>
    <xf numFmtId="9" fontId="41" fillId="2" borderId="3" xfId="3" applyFont="1" applyFill="1" applyBorder="1" applyAlignment="1">
      <alignment horizontal="center" vertical="center" wrapText="1"/>
    </xf>
    <xf numFmtId="0" fontId="0" fillId="7" borderId="71" xfId="0" applyFill="1" applyBorder="1"/>
    <xf numFmtId="0" fontId="42" fillId="0" borderId="29" xfId="0" applyFont="1" applyBorder="1" applyAlignment="1">
      <alignment vertical="center" wrapText="1"/>
    </xf>
    <xf numFmtId="0" fontId="52" fillId="0" borderId="66" xfId="0" applyFont="1" applyBorder="1" applyAlignment="1">
      <alignment horizontal="center" vertical="center" wrapText="1"/>
    </xf>
    <xf numFmtId="0" fontId="66" fillId="0" borderId="24" xfId="0" applyFont="1" applyBorder="1" applyAlignment="1">
      <alignment vertical="center" wrapText="1"/>
    </xf>
    <xf numFmtId="0" fontId="42" fillId="24" borderId="35" xfId="0" applyFont="1" applyFill="1" applyBorder="1" applyAlignment="1">
      <alignment vertical="center" wrapText="1"/>
    </xf>
    <xf numFmtId="0" fontId="52" fillId="24" borderId="35" xfId="0" applyFont="1" applyFill="1" applyBorder="1" applyAlignment="1">
      <alignment horizontal="center" vertical="center" wrapText="1"/>
    </xf>
    <xf numFmtId="9" fontId="52" fillId="24" borderId="18" xfId="3" applyFont="1" applyFill="1" applyBorder="1" applyAlignment="1">
      <alignment horizontal="center" vertical="center"/>
    </xf>
    <xf numFmtId="0" fontId="39" fillId="7" borderId="72" xfId="0" applyFont="1" applyFill="1" applyBorder="1"/>
    <xf numFmtId="0" fontId="39" fillId="7" borderId="73" xfId="0" applyFont="1" applyFill="1" applyBorder="1"/>
    <xf numFmtId="0" fontId="57" fillId="0" borderId="74" xfId="0" applyFont="1" applyBorder="1" applyAlignment="1">
      <alignment horizontal="center" vertical="center" wrapText="1"/>
    </xf>
    <xf numFmtId="9" fontId="52" fillId="24" borderId="3" xfId="3" applyFont="1" applyFill="1" applyBorder="1" applyAlignment="1">
      <alignment horizontal="center" vertical="center"/>
    </xf>
    <xf numFmtId="0" fontId="42" fillId="24" borderId="24" xfId="0" applyFont="1" applyFill="1" applyBorder="1" applyAlignment="1">
      <alignment vertical="center" wrapText="1"/>
    </xf>
    <xf numFmtId="0" fontId="52" fillId="24" borderId="34" xfId="0" applyFont="1" applyFill="1" applyBorder="1" applyAlignment="1">
      <alignment horizontal="center" vertical="center" wrapText="1"/>
    </xf>
    <xf numFmtId="0" fontId="58" fillId="11" borderId="7" xfId="0" applyFont="1" applyFill="1" applyBorder="1" applyAlignment="1">
      <alignment vertical="center" wrapText="1"/>
    </xf>
    <xf numFmtId="0" fontId="58" fillId="11" borderId="8" xfId="0" applyFont="1" applyFill="1" applyBorder="1" applyAlignment="1">
      <alignment vertical="center" wrapText="1"/>
    </xf>
    <xf numFmtId="0" fontId="66" fillId="23" borderId="24" xfId="0" applyFont="1" applyFill="1" applyBorder="1" applyAlignment="1">
      <alignment vertical="center" wrapText="1"/>
    </xf>
    <xf numFmtId="0" fontId="66" fillId="0" borderId="3" xfId="0" applyFont="1" applyBorder="1" applyAlignment="1">
      <alignment horizontal="center" vertical="center" wrapText="1"/>
    </xf>
    <xf numFmtId="0" fontId="8" fillId="23" borderId="3" xfId="0" applyFont="1" applyFill="1" applyBorder="1" applyAlignment="1">
      <alignment horizontal="left" vertical="center" wrapText="1"/>
    </xf>
    <xf numFmtId="0" fontId="42" fillId="25" borderId="34" xfId="0" applyFont="1" applyFill="1" applyBorder="1" applyAlignment="1">
      <alignment horizontal="center" vertical="center" wrapText="1"/>
    </xf>
    <xf numFmtId="0" fontId="42" fillId="25" borderId="26" xfId="0" applyFont="1" applyFill="1" applyBorder="1" applyAlignment="1">
      <alignment horizontal="center" vertical="center" wrapText="1"/>
    </xf>
    <xf numFmtId="0" fontId="42" fillId="25" borderId="32" xfId="0" applyFont="1" applyFill="1" applyBorder="1" applyAlignment="1">
      <alignment horizontal="center" vertical="center" wrapText="1"/>
    </xf>
    <xf numFmtId="0" fontId="42" fillId="25" borderId="3" xfId="0" applyFont="1" applyFill="1" applyBorder="1" applyAlignment="1">
      <alignment horizontal="center" vertical="center" wrapText="1"/>
    </xf>
    <xf numFmtId="0" fontId="52" fillId="24" borderId="33"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0" xfId="0" applyFont="1" applyFill="1" applyAlignment="1">
      <alignment horizontal="center" vertical="center" wrapText="1"/>
    </xf>
    <xf numFmtId="0" fontId="42" fillId="11" borderId="3" xfId="0" applyFont="1" applyFill="1" applyBorder="1" applyAlignment="1">
      <alignment vertical="center" wrapText="1"/>
    </xf>
    <xf numFmtId="0" fontId="42" fillId="11" borderId="18" xfId="0" applyFont="1" applyFill="1" applyBorder="1" applyAlignment="1">
      <alignment horizontal="center" vertical="center" wrapText="1"/>
    </xf>
    <xf numFmtId="0" fontId="42" fillId="11" borderId="34" xfId="0" applyFont="1" applyFill="1" applyBorder="1" applyAlignment="1">
      <alignment horizontal="center" vertical="center" wrapText="1"/>
    </xf>
    <xf numFmtId="0" fontId="42" fillId="11" borderId="34" xfId="0" applyFont="1" applyFill="1" applyBorder="1" applyAlignment="1">
      <alignment vertical="center" wrapText="1"/>
    </xf>
    <xf numFmtId="0" fontId="42" fillId="11" borderId="37" xfId="0" applyFont="1" applyFill="1" applyBorder="1" applyAlignment="1">
      <alignment horizontal="center" vertical="center" wrapText="1"/>
    </xf>
    <xf numFmtId="0" fontId="42" fillId="11" borderId="26" xfId="0" applyFont="1" applyFill="1" applyBorder="1" applyAlignment="1">
      <alignment horizontal="center" vertical="center" wrapText="1"/>
    </xf>
    <xf numFmtId="0" fontId="43" fillId="11" borderId="26" xfId="0" applyFont="1" applyFill="1" applyBorder="1" applyAlignment="1">
      <alignment horizontal="center" vertical="center" wrapText="1"/>
    </xf>
    <xf numFmtId="0" fontId="43" fillId="11" borderId="26" xfId="0" applyFont="1" applyFill="1" applyBorder="1" applyAlignment="1">
      <alignment vertical="center" wrapText="1"/>
    </xf>
    <xf numFmtId="0" fontId="43" fillId="11" borderId="33" xfId="0" applyFont="1" applyFill="1" applyBorder="1" applyAlignment="1">
      <alignment horizontal="center" vertical="center" wrapText="1"/>
    </xf>
    <xf numFmtId="0" fontId="42" fillId="11" borderId="26" xfId="0" applyFont="1" applyFill="1" applyBorder="1" applyAlignment="1">
      <alignment vertical="center" wrapText="1"/>
    </xf>
    <xf numFmtId="0" fontId="42" fillId="11" borderId="33" xfId="0" applyFont="1" applyFill="1" applyBorder="1" applyAlignment="1">
      <alignment horizontal="center" vertical="center" wrapText="1"/>
    </xf>
    <xf numFmtId="0" fontId="42" fillId="11" borderId="10" xfId="0" applyFont="1" applyFill="1" applyBorder="1" applyAlignment="1">
      <alignment horizontal="center" vertical="center" wrapText="1"/>
    </xf>
    <xf numFmtId="0" fontId="43" fillId="11" borderId="26" xfId="0" applyFont="1" applyFill="1" applyBorder="1" applyAlignment="1">
      <alignment horizontal="justify" vertical="center" wrapText="1"/>
    </xf>
    <xf numFmtId="0" fontId="43" fillId="11" borderId="28" xfId="0" applyFont="1" applyFill="1" applyBorder="1" applyAlignment="1">
      <alignment horizontal="center" vertical="center" wrapText="1"/>
    </xf>
    <xf numFmtId="0" fontId="43" fillId="11" borderId="28" xfId="0" applyFont="1" applyFill="1" applyBorder="1" applyAlignment="1">
      <alignment horizontal="justify" vertical="center" wrapText="1"/>
    </xf>
    <xf numFmtId="0" fontId="43" fillId="11" borderId="32" xfId="0" applyFont="1" applyFill="1" applyBorder="1" applyAlignment="1">
      <alignment horizontal="center" vertical="center" wrapText="1"/>
    </xf>
    <xf numFmtId="0" fontId="42" fillId="26" borderId="34" xfId="0" applyFont="1" applyFill="1" applyBorder="1" applyAlignment="1">
      <alignment horizontal="center" vertical="center" wrapText="1"/>
    </xf>
    <xf numFmtId="0" fontId="42" fillId="26" borderId="62" xfId="0" applyFont="1" applyFill="1" applyBorder="1" applyAlignment="1">
      <alignment horizontal="center" vertical="center" wrapText="1"/>
    </xf>
    <xf numFmtId="0" fontId="42" fillId="26" borderId="34" xfId="0" applyFont="1" applyFill="1" applyBorder="1" applyAlignment="1">
      <alignment vertical="center" wrapText="1"/>
    </xf>
    <xf numFmtId="0" fontId="43" fillId="26" borderId="26" xfId="0" applyFont="1" applyFill="1" applyBorder="1" applyAlignment="1">
      <alignment horizontal="center" vertical="center" wrapText="1"/>
    </xf>
    <xf numFmtId="0" fontId="43" fillId="26" borderId="27" xfId="0" applyFont="1" applyFill="1" applyBorder="1" applyAlignment="1">
      <alignment horizontal="center" vertical="center" wrapText="1"/>
    </xf>
    <xf numFmtId="0" fontId="43" fillId="26" borderId="26" xfId="0" applyFont="1" applyFill="1" applyBorder="1" applyAlignment="1">
      <alignment horizontal="justify" vertical="center" wrapText="1"/>
    </xf>
    <xf numFmtId="0" fontId="42" fillId="26" borderId="28" xfId="0" applyFont="1" applyFill="1" applyBorder="1" applyAlignment="1">
      <alignment horizontal="center" vertical="center" wrapText="1"/>
    </xf>
    <xf numFmtId="0" fontId="42" fillId="26" borderId="63" xfId="0" applyFont="1" applyFill="1" applyBorder="1" applyAlignment="1">
      <alignment horizontal="center" vertical="center" wrapText="1"/>
    </xf>
    <xf numFmtId="0" fontId="42" fillId="26" borderId="32" xfId="0" applyFont="1" applyFill="1" applyBorder="1" applyAlignment="1">
      <alignment vertical="center" wrapText="1"/>
    </xf>
    <xf numFmtId="0" fontId="52" fillId="26" borderId="17" xfId="0" applyFont="1" applyFill="1" applyBorder="1" applyAlignment="1">
      <alignment horizontal="center" vertical="center" wrapText="1"/>
    </xf>
    <xf numFmtId="0" fontId="42" fillId="11" borderId="62" xfId="0" applyFont="1" applyFill="1" applyBorder="1" applyAlignment="1">
      <alignment horizontal="center" vertical="center" wrapText="1"/>
    </xf>
    <xf numFmtId="0" fontId="42" fillId="11" borderId="27" xfId="0" applyFont="1" applyFill="1" applyBorder="1" applyAlignment="1">
      <alignment horizontal="center" vertical="center" wrapText="1"/>
    </xf>
    <xf numFmtId="0" fontId="43" fillId="11" borderId="27" xfId="0" applyFont="1" applyFill="1" applyBorder="1" applyAlignment="1">
      <alignment horizontal="center" vertical="center" wrapText="1"/>
    </xf>
    <xf numFmtId="0" fontId="43" fillId="11" borderId="63" xfId="0" applyFont="1" applyFill="1" applyBorder="1" applyAlignment="1">
      <alignment horizontal="center" vertical="center" wrapText="1"/>
    </xf>
    <xf numFmtId="0" fontId="42" fillId="11" borderId="32" xfId="0" applyFont="1" applyFill="1" applyBorder="1" applyAlignment="1">
      <alignment vertical="center" wrapText="1"/>
    </xf>
    <xf numFmtId="0" fontId="42" fillId="11" borderId="24" xfId="0" applyFont="1" applyFill="1" applyBorder="1" applyAlignment="1">
      <alignment horizontal="center" vertical="center" wrapText="1"/>
    </xf>
    <xf numFmtId="0" fontId="42" fillId="11" borderId="28" xfId="0" applyFont="1" applyFill="1" applyBorder="1" applyAlignment="1">
      <alignment horizontal="center" vertical="center" wrapText="1"/>
    </xf>
    <xf numFmtId="0" fontId="42" fillId="11" borderId="28" xfId="0" applyFont="1" applyFill="1" applyBorder="1" applyAlignment="1">
      <alignment vertical="center" wrapText="1"/>
    </xf>
    <xf numFmtId="0" fontId="43" fillId="11" borderId="28" xfId="0" applyFont="1" applyFill="1" applyBorder="1" applyAlignment="1">
      <alignment vertical="center" wrapText="1"/>
    </xf>
    <xf numFmtId="0" fontId="42" fillId="27" borderId="25" xfId="0" applyFont="1" applyFill="1" applyBorder="1" applyAlignment="1">
      <alignment horizontal="center" vertical="center" wrapText="1"/>
    </xf>
    <xf numFmtId="0" fontId="42" fillId="27" borderId="64" xfId="0" applyFont="1" applyFill="1" applyBorder="1" applyAlignment="1">
      <alignment vertical="center" wrapText="1"/>
    </xf>
    <xf numFmtId="0" fontId="42" fillId="27" borderId="64" xfId="0" applyFont="1" applyFill="1" applyBorder="1" applyAlignment="1">
      <alignment horizontal="center" vertical="center" wrapText="1"/>
    </xf>
    <xf numFmtId="0" fontId="42" fillId="27" borderId="26" xfId="0" applyFont="1" applyFill="1" applyBorder="1" applyAlignment="1">
      <alignment horizontal="center" vertical="center" wrapText="1"/>
    </xf>
    <xf numFmtId="0" fontId="43" fillId="27" borderId="26" xfId="0" applyFont="1" applyFill="1" applyBorder="1" applyAlignment="1">
      <alignment horizontal="center" vertical="center" wrapText="1"/>
    </xf>
    <xf numFmtId="0" fontId="43" fillId="27" borderId="36" xfId="0" applyFont="1" applyFill="1" applyBorder="1" applyAlignment="1">
      <alignment vertical="center" wrapText="1"/>
    </xf>
    <xf numFmtId="0" fontId="43" fillId="27" borderId="36" xfId="0" applyFont="1" applyFill="1" applyBorder="1" applyAlignment="1">
      <alignment horizontal="center" vertical="center" wrapText="1"/>
    </xf>
    <xf numFmtId="0" fontId="42" fillId="27" borderId="36" xfId="0" applyFont="1" applyFill="1" applyBorder="1" applyAlignment="1">
      <alignment vertical="center" wrapText="1"/>
    </xf>
    <xf numFmtId="0" fontId="42" fillId="27" borderId="36" xfId="0" applyFont="1" applyFill="1" applyBorder="1" applyAlignment="1">
      <alignment horizontal="center" vertical="center" wrapText="1"/>
    </xf>
    <xf numFmtId="0" fontId="43" fillId="27" borderId="65" xfId="0" applyFont="1" applyFill="1" applyBorder="1" applyAlignment="1">
      <alignment horizontal="center" vertical="center" wrapText="1"/>
    </xf>
    <xf numFmtId="0" fontId="43" fillId="27" borderId="19" xfId="0" applyFont="1" applyFill="1" applyBorder="1" applyAlignment="1">
      <alignment vertical="center" wrapText="1"/>
    </xf>
    <xf numFmtId="0" fontId="43" fillId="27" borderId="10" xfId="0" applyFont="1" applyFill="1" applyBorder="1" applyAlignment="1">
      <alignment horizontal="center" vertical="center" wrapText="1"/>
    </xf>
    <xf numFmtId="0" fontId="59" fillId="11" borderId="10" xfId="0" applyFont="1" applyFill="1" applyBorder="1" applyAlignment="1">
      <alignment horizontal="center" vertical="center" wrapText="1"/>
    </xf>
    <xf numFmtId="0" fontId="52" fillId="11" borderId="3" xfId="0" applyFont="1" applyFill="1" applyBorder="1" applyAlignment="1">
      <alignment horizontal="center" vertical="center" wrapText="1"/>
    </xf>
    <xf numFmtId="0" fontId="42" fillId="11" borderId="25" xfId="0" applyFont="1" applyFill="1" applyBorder="1" applyAlignment="1">
      <alignment horizontal="center" vertical="center" wrapText="1"/>
    </xf>
    <xf numFmtId="0" fontId="42" fillId="11" borderId="32" xfId="0" applyFont="1" applyFill="1" applyBorder="1" applyAlignment="1">
      <alignment horizontal="center" vertical="center" wrapText="1"/>
    </xf>
    <xf numFmtId="0" fontId="59" fillId="11" borderId="3" xfId="0" applyFont="1" applyFill="1" applyBorder="1" applyAlignment="1">
      <alignment horizontal="center" vertical="center" wrapText="1"/>
    </xf>
    <xf numFmtId="0" fontId="42" fillId="27" borderId="34" xfId="0" applyFont="1" applyFill="1" applyBorder="1" applyAlignment="1">
      <alignment horizontal="center" vertical="center" wrapText="1"/>
    </xf>
    <xf numFmtId="0" fontId="42" fillId="27" borderId="34" xfId="0" applyFont="1" applyFill="1" applyBorder="1" applyAlignment="1">
      <alignment vertical="center" wrapText="1"/>
    </xf>
    <xf numFmtId="0" fontId="42" fillId="27" borderId="26" xfId="0" applyFont="1" applyFill="1" applyBorder="1" applyAlignment="1">
      <alignment vertical="center" wrapText="1"/>
    </xf>
    <xf numFmtId="0" fontId="43" fillId="27" borderId="28" xfId="0" applyFont="1" applyFill="1" applyBorder="1" applyAlignment="1">
      <alignment horizontal="center" vertical="center" wrapText="1"/>
    </xf>
    <xf numFmtId="0" fontId="42" fillId="27" borderId="28" xfId="0" applyFont="1" applyFill="1" applyBorder="1" applyAlignment="1">
      <alignment vertical="center" wrapText="1"/>
    </xf>
    <xf numFmtId="0" fontId="42" fillId="27" borderId="28" xfId="0" applyFont="1" applyFill="1" applyBorder="1" applyAlignment="1">
      <alignment horizontal="center" vertical="center" wrapText="1"/>
    </xf>
    <xf numFmtId="0" fontId="52" fillId="27" borderId="17" xfId="0" applyFont="1" applyFill="1" applyBorder="1" applyAlignment="1">
      <alignment horizontal="center" vertical="center" wrapText="1"/>
    </xf>
    <xf numFmtId="0" fontId="42" fillId="27" borderId="4" xfId="0" applyFont="1" applyFill="1" applyBorder="1" applyAlignment="1">
      <alignment horizontal="center" vertical="center" wrapText="1"/>
    </xf>
    <xf numFmtId="0" fontId="42" fillId="11" borderId="63" xfId="0" applyFont="1" applyFill="1" applyBorder="1" applyAlignment="1">
      <alignment horizontal="center" vertical="center" wrapText="1"/>
    </xf>
    <xf numFmtId="0" fontId="42" fillId="27" borderId="65" xfId="0" applyFont="1" applyFill="1" applyBorder="1" applyAlignment="1">
      <alignment vertical="center" wrapText="1"/>
    </xf>
    <xf numFmtId="0" fontId="59" fillId="27" borderId="8" xfId="0" applyFont="1" applyFill="1" applyBorder="1" applyAlignment="1">
      <alignment horizontal="center" vertical="center" wrapText="1"/>
    </xf>
    <xf numFmtId="0" fontId="43" fillId="27" borderId="3" xfId="0" applyFont="1" applyFill="1" applyBorder="1" applyAlignment="1">
      <alignment horizontal="center" vertical="center" wrapText="1"/>
    </xf>
    <xf numFmtId="0" fontId="42" fillId="24" borderId="33" xfId="0" applyFont="1" applyFill="1" applyBorder="1" applyAlignment="1">
      <alignment vertical="center" wrapText="1"/>
    </xf>
    <xf numFmtId="9" fontId="52" fillId="24" borderId="33" xfId="3" applyFont="1" applyFill="1" applyBorder="1" applyAlignment="1">
      <alignment horizontal="center" vertical="center"/>
    </xf>
    <xf numFmtId="9" fontId="52" fillId="24" borderId="37" xfId="3" applyFont="1" applyFill="1" applyBorder="1" applyAlignment="1">
      <alignment horizontal="center" vertical="center"/>
    </xf>
    <xf numFmtId="0" fontId="66" fillId="0" borderId="3" xfId="0" applyFont="1" applyBorder="1" applyAlignment="1">
      <alignment vertical="center" wrapText="1"/>
    </xf>
    <xf numFmtId="9" fontId="46" fillId="0" borderId="3" xfId="3" applyFont="1" applyBorder="1" applyAlignment="1">
      <alignment horizontal="center" vertical="center" wrapText="1"/>
    </xf>
    <xf numFmtId="0" fontId="66" fillId="0" borderId="24" xfId="0" applyFont="1" applyBorder="1" applyAlignment="1">
      <alignment horizontal="center" vertical="center" wrapText="1"/>
    </xf>
    <xf numFmtId="9" fontId="46" fillId="0" borderId="24" xfId="3" applyFont="1" applyBorder="1" applyAlignment="1">
      <alignment horizontal="center" vertical="center" wrapText="1"/>
    </xf>
    <xf numFmtId="0" fontId="42" fillId="24" borderId="29" xfId="0" applyFont="1" applyFill="1" applyBorder="1" applyAlignment="1">
      <alignment vertical="center" wrapText="1"/>
    </xf>
    <xf numFmtId="0" fontId="52" fillId="24" borderId="26" xfId="0" applyFont="1" applyFill="1" applyBorder="1" applyAlignment="1">
      <alignment horizontal="center" vertical="center" wrapText="1"/>
    </xf>
    <xf numFmtId="9" fontId="52" fillId="24" borderId="26" xfId="3" applyFont="1" applyFill="1" applyBorder="1" applyAlignment="1">
      <alignment horizontal="center" vertical="center"/>
    </xf>
    <xf numFmtId="0" fontId="42" fillId="24" borderId="37" xfId="0" applyFont="1" applyFill="1" applyBorder="1" applyAlignment="1">
      <alignment vertical="center" wrapText="1"/>
    </xf>
    <xf numFmtId="0" fontId="42" fillId="24" borderId="26" xfId="0" applyFont="1" applyFill="1" applyBorder="1" applyAlignment="1">
      <alignment vertical="center" wrapText="1"/>
    </xf>
    <xf numFmtId="9" fontId="52" fillId="24" borderId="24" xfId="3" applyFont="1" applyFill="1" applyBorder="1" applyAlignment="1">
      <alignment horizontal="center" vertical="center" wrapText="1"/>
    </xf>
    <xf numFmtId="0" fontId="64" fillId="24" borderId="24" xfId="0" applyFont="1" applyFill="1" applyBorder="1" applyAlignment="1">
      <alignment vertical="center" wrapText="1"/>
    </xf>
    <xf numFmtId="0" fontId="64" fillId="24" borderId="25" xfId="0" applyFont="1" applyFill="1" applyBorder="1" applyAlignment="1">
      <alignment vertical="center" wrapText="1"/>
    </xf>
    <xf numFmtId="0" fontId="65" fillId="24" borderId="33" xfId="0" applyFont="1" applyFill="1" applyBorder="1" applyAlignment="1">
      <alignment horizontal="center" vertical="center" wrapText="1"/>
    </xf>
    <xf numFmtId="9" fontId="65" fillId="24" borderId="25" xfId="3" applyFont="1" applyFill="1" applyBorder="1" applyAlignment="1">
      <alignment horizontal="center" vertical="center" wrapText="1"/>
    </xf>
    <xf numFmtId="0" fontId="64" fillId="24" borderId="34" xfId="0" applyFont="1" applyFill="1" applyBorder="1" applyAlignment="1">
      <alignment horizontal="center" vertical="center" wrapText="1"/>
    </xf>
    <xf numFmtId="0" fontId="65" fillId="24" borderId="37" xfId="0" applyFont="1" applyFill="1" applyBorder="1" applyAlignment="1">
      <alignment horizontal="center" vertical="center" wrapText="1"/>
    </xf>
    <xf numFmtId="9" fontId="65" fillId="24" borderId="34" xfId="3" applyFont="1" applyFill="1" applyBorder="1" applyAlignment="1">
      <alignment horizontal="center" vertical="center" wrapText="1"/>
    </xf>
    <xf numFmtId="9" fontId="65" fillId="24" borderId="4" xfId="3" applyFont="1" applyFill="1" applyBorder="1" applyAlignment="1">
      <alignment horizontal="center" vertical="center" wrapText="1"/>
    </xf>
    <xf numFmtId="0" fontId="64" fillId="24" borderId="4" xfId="0" applyFont="1" applyFill="1" applyBorder="1" applyAlignment="1">
      <alignment horizontal="center" vertical="center" wrapText="1"/>
    </xf>
    <xf numFmtId="0" fontId="65" fillId="24" borderId="12" xfId="0" applyFont="1" applyFill="1" applyBorder="1" applyAlignment="1">
      <alignment horizontal="center" vertical="center" wrapText="1"/>
    </xf>
    <xf numFmtId="9" fontId="52" fillId="24" borderId="34" xfId="3" applyFont="1" applyFill="1" applyBorder="1" applyAlignment="1">
      <alignment horizontal="center" vertical="center"/>
    </xf>
    <xf numFmtId="9" fontId="52" fillId="24" borderId="32" xfId="3" applyFont="1" applyFill="1" applyBorder="1" applyAlignment="1">
      <alignment horizontal="center" vertical="center"/>
    </xf>
    <xf numFmtId="0" fontId="42" fillId="28" borderId="28" xfId="0" applyFont="1" applyFill="1" applyBorder="1" applyAlignment="1">
      <alignment vertical="center" wrapText="1"/>
    </xf>
    <xf numFmtId="0" fontId="52" fillId="28" borderId="28" xfId="0" applyFont="1" applyFill="1" applyBorder="1" applyAlignment="1">
      <alignment horizontal="center" vertical="center" wrapText="1"/>
    </xf>
    <xf numFmtId="0" fontId="42" fillId="28" borderId="29" xfId="0" applyFont="1" applyFill="1" applyBorder="1" applyAlignment="1">
      <alignment vertical="center" wrapText="1"/>
    </xf>
    <xf numFmtId="0" fontId="42" fillId="28" borderId="28" xfId="0" applyFont="1" applyFill="1" applyBorder="1" applyAlignment="1">
      <alignment horizontal="center" vertical="center" wrapText="1"/>
    </xf>
    <xf numFmtId="9" fontId="52" fillId="28" borderId="28" xfId="3" applyFont="1" applyFill="1" applyBorder="1" applyAlignment="1">
      <alignment horizontal="center" vertical="center"/>
    </xf>
    <xf numFmtId="0" fontId="52" fillId="24" borderId="37" xfId="0" applyFont="1" applyFill="1" applyBorder="1" applyAlignment="1">
      <alignment horizontal="center" vertical="center" wrapText="1"/>
    </xf>
    <xf numFmtId="9" fontId="52" fillId="24" borderId="6" xfId="3" applyFont="1" applyFill="1" applyBorder="1" applyAlignment="1">
      <alignment horizontal="center" vertical="center"/>
    </xf>
    <xf numFmtId="0" fontId="52" fillId="24" borderId="29" xfId="0" applyFont="1" applyFill="1" applyBorder="1" applyAlignment="1">
      <alignment horizontal="center" vertical="center" wrapText="1"/>
    </xf>
    <xf numFmtId="0" fontId="72" fillId="0" borderId="26" xfId="0" applyFont="1" applyBorder="1" applyAlignment="1">
      <alignment horizontal="center" vertical="center" wrapText="1"/>
    </xf>
    <xf numFmtId="0" fontId="53" fillId="27" borderId="35" xfId="0" applyFont="1" applyFill="1" applyBorder="1" applyAlignment="1">
      <alignment vertical="center" wrapText="1"/>
    </xf>
    <xf numFmtId="0" fontId="48" fillId="27" borderId="35" xfId="0" applyFont="1" applyFill="1" applyBorder="1" applyAlignment="1">
      <alignment horizontal="center" vertical="center" wrapText="1"/>
    </xf>
    <xf numFmtId="0" fontId="53" fillId="27" borderId="26" xfId="0" applyFont="1" applyFill="1" applyBorder="1" applyAlignment="1">
      <alignment vertical="center" wrapText="1"/>
    </xf>
    <xf numFmtId="0" fontId="53" fillId="27" borderId="26" xfId="0" applyFont="1" applyFill="1" applyBorder="1" applyAlignment="1">
      <alignment horizontal="center" vertical="center" wrapText="1"/>
    </xf>
    <xf numFmtId="9" fontId="48" fillId="27" borderId="18" xfId="3" applyFont="1" applyFill="1" applyBorder="1" applyAlignment="1">
      <alignment horizontal="center" vertical="center"/>
    </xf>
    <xf numFmtId="0" fontId="42" fillId="7" borderId="12" xfId="0" applyFont="1" applyFill="1" applyBorder="1" applyAlignment="1">
      <alignment horizontal="center" vertical="center" wrapText="1"/>
    </xf>
    <xf numFmtId="0" fontId="42" fillId="7" borderId="16" xfId="0" applyFont="1" applyFill="1" applyBorder="1" applyAlignment="1">
      <alignment horizontal="center" vertical="center" wrapText="1"/>
    </xf>
    <xf numFmtId="0" fontId="52" fillId="7" borderId="17" xfId="0" applyFont="1" applyFill="1" applyBorder="1" applyAlignment="1">
      <alignment horizontal="center" vertical="center" wrapText="1"/>
    </xf>
    <xf numFmtId="0" fontId="46" fillId="7" borderId="29" xfId="0" applyFont="1" applyFill="1" applyBorder="1" applyAlignment="1">
      <alignment horizontal="left" vertical="center" wrapText="1"/>
    </xf>
    <xf numFmtId="0" fontId="66" fillId="7" borderId="10" xfId="0" applyFont="1" applyFill="1" applyBorder="1" applyAlignment="1">
      <alignment horizontal="left" vertical="justify" wrapText="1"/>
    </xf>
    <xf numFmtId="0" fontId="56" fillId="0" borderId="12" xfId="0" applyFont="1" applyBorder="1" applyAlignment="1">
      <alignment horizontal="center" vertical="center" wrapText="1"/>
    </xf>
    <xf numFmtId="0" fontId="46" fillId="0" borderId="33" xfId="0" applyFont="1" applyBorder="1" applyAlignment="1">
      <alignment horizontal="center" vertical="center" wrapText="1"/>
    </xf>
    <xf numFmtId="0" fontId="46" fillId="0" borderId="24" xfId="0" applyFont="1" applyBorder="1" applyAlignment="1">
      <alignment vertical="center" wrapText="1"/>
    </xf>
    <xf numFmtId="0" fontId="41" fillId="18" borderId="3" xfId="0" applyFont="1" applyFill="1" applyBorder="1" applyAlignment="1">
      <alignment horizontal="left" vertical="top" wrapText="1"/>
    </xf>
    <xf numFmtId="0" fontId="41" fillId="2" borderId="3" xfId="0" applyFont="1" applyFill="1" applyBorder="1" applyAlignment="1">
      <alignment horizontal="left" vertical="top" wrapText="1"/>
    </xf>
    <xf numFmtId="0" fontId="1" fillId="0" borderId="0" xfId="0" applyFont="1" applyAlignment="1">
      <alignment horizontal="left"/>
    </xf>
    <xf numFmtId="0" fontId="37" fillId="19" borderId="3" xfId="0" applyFont="1" applyFill="1" applyBorder="1" applyAlignment="1">
      <alignment horizontal="left" vertical="top" wrapText="1"/>
    </xf>
    <xf numFmtId="0" fontId="38" fillId="7" borderId="3" xfId="0" applyFont="1" applyFill="1" applyBorder="1" applyAlignment="1">
      <alignment horizontal="left" vertical="top" wrapText="1"/>
    </xf>
    <xf numFmtId="0" fontId="34" fillId="0" borderId="3" xfId="0" applyFont="1" applyBorder="1" applyAlignment="1">
      <alignment horizontal="left" vertical="top" wrapText="1"/>
    </xf>
    <xf numFmtId="0" fontId="34" fillId="7" borderId="3" xfId="0" applyFont="1" applyFill="1" applyBorder="1" applyAlignment="1">
      <alignment horizontal="left" vertical="top" wrapText="1"/>
    </xf>
    <xf numFmtId="0" fontId="73" fillId="0" borderId="3" xfId="0" applyFont="1" applyBorder="1" applyAlignment="1">
      <alignment horizontal="left" vertical="top" wrapText="1"/>
    </xf>
    <xf numFmtId="0" fontId="38" fillId="0" borderId="3" xfId="0" applyFont="1" applyBorder="1" applyAlignment="1">
      <alignment horizontal="left" vertical="top" wrapText="1"/>
    </xf>
    <xf numFmtId="0" fontId="37" fillId="20" borderId="3" xfId="0" applyFont="1" applyFill="1" applyBorder="1" applyAlignment="1">
      <alignment horizontal="left" vertical="top" wrapText="1"/>
    </xf>
    <xf numFmtId="0" fontId="73" fillId="7" borderId="3" xfId="0" applyFont="1" applyFill="1" applyBorder="1" applyAlignment="1">
      <alignment horizontal="left" vertical="top" wrapText="1"/>
    </xf>
    <xf numFmtId="0" fontId="28" fillId="0" borderId="3" xfId="0" applyFont="1" applyBorder="1" applyAlignment="1">
      <alignment horizontal="left" vertical="top" wrapText="1"/>
    </xf>
    <xf numFmtId="0" fontId="75" fillId="0" borderId="3" xfId="0" applyFont="1" applyBorder="1" applyAlignment="1">
      <alignment horizontal="left" vertical="top" wrapText="1"/>
    </xf>
    <xf numFmtId="0" fontId="76" fillId="27" borderId="3" xfId="0" applyFont="1" applyFill="1" applyBorder="1" applyAlignment="1">
      <alignment horizontal="left" vertical="top" wrapText="1"/>
    </xf>
    <xf numFmtId="0" fontId="76" fillId="0" borderId="3" xfId="0" applyFont="1" applyBorder="1" applyAlignment="1">
      <alignment horizontal="left" vertical="top" wrapText="1"/>
    </xf>
    <xf numFmtId="0" fontId="28" fillId="0" borderId="3" xfId="0" applyFont="1" applyBorder="1" applyAlignment="1">
      <alignment horizontal="left" vertical="top"/>
    </xf>
    <xf numFmtId="0" fontId="38" fillId="17" borderId="3" xfId="0" applyFont="1" applyFill="1" applyBorder="1" applyAlignment="1">
      <alignment horizontal="left" vertical="top" wrapText="1"/>
    </xf>
    <xf numFmtId="0" fontId="74" fillId="17" borderId="3" xfId="0" applyFont="1" applyFill="1" applyBorder="1" applyAlignment="1">
      <alignment horizontal="left" vertical="top" wrapText="1"/>
    </xf>
    <xf numFmtId="0" fontId="59" fillId="21" borderId="3" xfId="0" applyFont="1" applyFill="1" applyBorder="1" applyAlignment="1">
      <alignment vertical="center" wrapText="1"/>
    </xf>
    <xf numFmtId="0" fontId="64" fillId="24" borderId="34" xfId="0" applyFont="1" applyFill="1" applyBorder="1" applyAlignment="1">
      <alignment horizontal="left" vertical="center" wrapText="1"/>
    </xf>
    <xf numFmtId="0" fontId="64" fillId="24" borderId="4" xfId="0" applyFont="1" applyFill="1" applyBorder="1" applyAlignment="1">
      <alignment horizontal="left" vertical="center" wrapText="1"/>
    </xf>
    <xf numFmtId="0" fontId="43" fillId="11" borderId="25" xfId="0" applyFont="1" applyFill="1" applyBorder="1" applyAlignment="1">
      <alignment horizontal="center" wrapText="1"/>
    </xf>
    <xf numFmtId="0" fontId="43" fillId="11" borderId="26" xfId="0" applyFont="1" applyFill="1" applyBorder="1" applyAlignment="1">
      <alignment horizontal="center" wrapText="1"/>
    </xf>
    <xf numFmtId="0" fontId="42" fillId="11" borderId="26" xfId="0" applyFont="1" applyFill="1" applyBorder="1" applyAlignment="1">
      <alignment horizontal="center" wrapText="1"/>
    </xf>
    <xf numFmtId="0" fontId="42" fillId="11" borderId="32" xfId="0" applyFont="1" applyFill="1" applyBorder="1" applyAlignment="1">
      <alignment horizontal="center" wrapText="1"/>
    </xf>
    <xf numFmtId="0" fontId="0" fillId="31" borderId="10" xfId="0" applyFill="1" applyBorder="1"/>
    <xf numFmtId="0" fontId="0" fillId="31" borderId="0" xfId="0" applyFill="1" applyAlignment="1">
      <alignment wrapText="1"/>
    </xf>
    <xf numFmtId="0" fontId="0" fillId="31" borderId="0" xfId="0" applyFill="1"/>
    <xf numFmtId="0" fontId="43" fillId="31" borderId="34" xfId="0" applyFont="1" applyFill="1" applyBorder="1" applyAlignment="1">
      <alignment horizontal="center" wrapText="1"/>
    </xf>
    <xf numFmtId="0" fontId="79" fillId="31" borderId="0" xfId="0" applyFont="1" applyFill="1" applyAlignment="1">
      <alignment horizontal="center"/>
    </xf>
    <xf numFmtId="0" fontId="70" fillId="31" borderId="0" xfId="0" applyFont="1" applyFill="1" applyAlignment="1">
      <alignment vertical="center" wrapText="1"/>
    </xf>
    <xf numFmtId="0" fontId="81" fillId="7" borderId="18" xfId="0" applyFont="1" applyFill="1" applyBorder="1"/>
    <xf numFmtId="0" fontId="81" fillId="7" borderId="19" xfId="0" applyFont="1" applyFill="1" applyBorder="1"/>
    <xf numFmtId="0" fontId="81" fillId="7" borderId="10" xfId="0" applyFont="1" applyFill="1" applyBorder="1"/>
    <xf numFmtId="0" fontId="0" fillId="7" borderId="12" xfId="0" applyFill="1" applyBorder="1"/>
    <xf numFmtId="0" fontId="0" fillId="7" borderId="17" xfId="0" applyFill="1" applyBorder="1"/>
    <xf numFmtId="0" fontId="39" fillId="31" borderId="0" xfId="0" applyFont="1" applyFill="1"/>
    <xf numFmtId="0" fontId="42" fillId="11" borderId="35" xfId="0" applyFont="1" applyFill="1" applyBorder="1" applyAlignment="1">
      <alignment horizontal="center" vertical="center" wrapText="1"/>
    </xf>
    <xf numFmtId="0" fontId="42" fillId="25" borderId="10" xfId="0" applyFont="1" applyFill="1" applyBorder="1" applyAlignment="1">
      <alignment horizontal="center" vertical="center" wrapText="1"/>
    </xf>
    <xf numFmtId="0" fontId="79" fillId="23" borderId="0" xfId="0" applyFont="1" applyFill="1" applyAlignment="1">
      <alignment wrapText="1"/>
    </xf>
    <xf numFmtId="0" fontId="79" fillId="7" borderId="18" xfId="0" applyFont="1" applyFill="1" applyBorder="1"/>
    <xf numFmtId="0" fontId="79" fillId="7" borderId="19" xfId="0" applyFont="1" applyFill="1" applyBorder="1"/>
    <xf numFmtId="0" fontId="79" fillId="7" borderId="10" xfId="0" applyFont="1" applyFill="1" applyBorder="1"/>
    <xf numFmtId="0" fontId="79" fillId="0" borderId="0" xfId="0" applyFont="1"/>
    <xf numFmtId="0" fontId="42" fillId="32" borderId="33" xfId="0" applyFont="1" applyFill="1" applyBorder="1" applyAlignment="1">
      <alignment horizontal="center" vertical="center" wrapText="1"/>
    </xf>
    <xf numFmtId="0" fontId="42" fillId="32" borderId="26" xfId="0" applyFont="1" applyFill="1" applyBorder="1" applyAlignment="1">
      <alignment horizontal="center" vertical="center" wrapText="1"/>
    </xf>
    <xf numFmtId="0" fontId="42" fillId="32" borderId="26" xfId="0" applyFont="1" applyFill="1" applyBorder="1" applyAlignment="1">
      <alignment vertical="center" wrapText="1"/>
    </xf>
    <xf numFmtId="0" fontId="79" fillId="23" borderId="0" xfId="0" applyFont="1" applyFill="1" applyAlignment="1">
      <alignment vertical="center" wrapText="1"/>
    </xf>
    <xf numFmtId="0" fontId="42" fillId="32" borderId="28" xfId="0" applyFont="1" applyFill="1" applyBorder="1" applyAlignment="1">
      <alignment horizontal="center" vertical="center" wrapText="1"/>
    </xf>
    <xf numFmtId="0" fontId="0" fillId="32" borderId="3" xfId="0" applyFill="1" applyBorder="1" applyAlignment="1">
      <alignment horizontal="center" vertical="center"/>
    </xf>
    <xf numFmtId="0" fontId="43" fillId="32" borderId="0" xfId="0" applyFont="1" applyFill="1" applyAlignment="1">
      <alignment horizontal="center" vertical="center" wrapText="1"/>
    </xf>
    <xf numFmtId="0" fontId="79" fillId="0" borderId="18" xfId="0" applyFont="1" applyBorder="1" applyAlignment="1">
      <alignment wrapText="1"/>
    </xf>
    <xf numFmtId="0" fontId="79" fillId="0" borderId="0" xfId="0" applyFont="1" applyAlignment="1">
      <alignment wrapText="1"/>
    </xf>
    <xf numFmtId="0" fontId="80" fillId="33" borderId="18" xfId="0" applyFont="1" applyFill="1" applyBorder="1" applyAlignment="1">
      <alignment horizontal="center"/>
    </xf>
    <xf numFmtId="0" fontId="81" fillId="33" borderId="19" xfId="0" applyFont="1" applyFill="1" applyBorder="1" applyAlignment="1">
      <alignment horizontal="center"/>
    </xf>
    <xf numFmtId="0" fontId="81" fillId="33" borderId="10" xfId="0" applyFont="1" applyFill="1" applyBorder="1" applyAlignment="1">
      <alignment horizontal="center"/>
    </xf>
    <xf numFmtId="0" fontId="42" fillId="33" borderId="33" xfId="0" applyFont="1" applyFill="1" applyBorder="1" applyAlignment="1">
      <alignment horizontal="center" vertical="center" wrapText="1"/>
    </xf>
    <xf numFmtId="0" fontId="42" fillId="33" borderId="26" xfId="0" applyFont="1" applyFill="1" applyBorder="1" applyAlignment="1">
      <alignment horizontal="center" vertical="center" wrapText="1"/>
    </xf>
    <xf numFmtId="0" fontId="42" fillId="33" borderId="26" xfId="0" applyFont="1" applyFill="1" applyBorder="1" applyAlignment="1">
      <alignment vertical="center" wrapText="1"/>
    </xf>
    <xf numFmtId="0" fontId="52" fillId="34" borderId="11" xfId="0" applyFont="1" applyFill="1" applyBorder="1" applyAlignment="1">
      <alignment horizontal="center" vertical="center" wrapText="1"/>
    </xf>
    <xf numFmtId="0" fontId="42" fillId="34" borderId="32" xfId="0" applyFont="1" applyFill="1" applyBorder="1" applyAlignment="1">
      <alignment horizontal="center" vertical="center" wrapText="1"/>
    </xf>
    <xf numFmtId="0" fontId="42" fillId="34" borderId="6" xfId="0" applyFont="1" applyFill="1" applyBorder="1" applyAlignment="1">
      <alignment vertical="center" wrapText="1"/>
    </xf>
    <xf numFmtId="0" fontId="42" fillId="34" borderId="34" xfId="0" applyFont="1" applyFill="1" applyBorder="1" applyAlignment="1">
      <alignment horizontal="center" vertical="center" wrapText="1"/>
    </xf>
    <xf numFmtId="0" fontId="42" fillId="34" borderId="34" xfId="0" applyFont="1" applyFill="1" applyBorder="1" applyAlignment="1">
      <alignment vertical="center" wrapText="1"/>
    </xf>
    <xf numFmtId="0" fontId="42" fillId="34" borderId="26" xfId="0" applyFont="1" applyFill="1" applyBorder="1" applyAlignment="1">
      <alignment horizontal="center" vertical="center" wrapText="1"/>
    </xf>
    <xf numFmtId="0" fontId="42" fillId="34" borderId="26" xfId="0" applyFont="1" applyFill="1" applyBorder="1" applyAlignment="1">
      <alignment vertical="center" wrapText="1"/>
    </xf>
    <xf numFmtId="0" fontId="82" fillId="23" borderId="0" xfId="0" applyFont="1" applyFill="1" applyAlignment="1">
      <alignment horizontal="center" wrapText="1"/>
    </xf>
    <xf numFmtId="15" fontId="14" fillId="23" borderId="0" xfId="0" applyNumberFormat="1" applyFont="1" applyFill="1" applyAlignment="1">
      <alignment wrapText="1"/>
    </xf>
    <xf numFmtId="0" fontId="37" fillId="36" borderId="78" xfId="0" applyFont="1" applyFill="1" applyBorder="1" applyAlignment="1">
      <alignment vertical="center"/>
    </xf>
    <xf numFmtId="0" fontId="37" fillId="36" borderId="45" xfId="0" applyFont="1" applyFill="1" applyBorder="1" applyAlignment="1">
      <alignment vertical="center"/>
    </xf>
    <xf numFmtId="0" fontId="37" fillId="37" borderId="45" xfId="0" applyFont="1" applyFill="1" applyBorder="1" applyAlignment="1">
      <alignment vertical="center" wrapText="1"/>
    </xf>
    <xf numFmtId="0" fontId="36" fillId="37" borderId="78" xfId="0" applyFont="1" applyFill="1" applyBorder="1" applyAlignment="1">
      <alignment horizontal="center" vertical="center"/>
    </xf>
    <xf numFmtId="0" fontId="36" fillId="37" borderId="45" xfId="0" applyFont="1" applyFill="1" applyBorder="1" applyAlignment="1">
      <alignment vertical="center" wrapText="1"/>
    </xf>
    <xf numFmtId="0" fontId="37" fillId="37" borderId="45" xfId="0" applyFont="1" applyFill="1" applyBorder="1" applyAlignment="1">
      <alignment vertical="center"/>
    </xf>
    <xf numFmtId="0" fontId="36" fillId="37" borderId="80" xfId="0" applyFont="1" applyFill="1" applyBorder="1" applyAlignment="1">
      <alignment vertical="center" wrapText="1"/>
    </xf>
    <xf numFmtId="0" fontId="37" fillId="37" borderId="80" xfId="0" applyFont="1" applyFill="1" applyBorder="1" applyAlignment="1">
      <alignment vertical="center" wrapText="1"/>
    </xf>
    <xf numFmtId="0" fontId="36" fillId="37" borderId="82" xfId="0" applyFont="1" applyFill="1" applyBorder="1" applyAlignment="1">
      <alignment vertical="center" wrapText="1"/>
    </xf>
    <xf numFmtId="0" fontId="36" fillId="37" borderId="80" xfId="0" applyFont="1" applyFill="1" applyBorder="1" applyAlignment="1">
      <alignment horizontal="left" vertical="center" wrapText="1"/>
    </xf>
    <xf numFmtId="0" fontId="36" fillId="38" borderId="78" xfId="0" applyFont="1" applyFill="1" applyBorder="1" applyAlignment="1">
      <alignment horizontal="center" vertical="center"/>
    </xf>
    <xf numFmtId="0" fontId="36" fillId="38" borderId="83" xfId="0" applyFont="1" applyFill="1" applyBorder="1" applyAlignment="1">
      <alignment vertical="center" wrapText="1"/>
    </xf>
    <xf numFmtId="0" fontId="36" fillId="38" borderId="82" xfId="0" applyFont="1" applyFill="1" applyBorder="1" applyAlignment="1">
      <alignment vertical="center" wrapText="1"/>
    </xf>
    <xf numFmtId="0" fontId="37" fillId="38" borderId="82" xfId="0" applyFont="1" applyFill="1" applyBorder="1" applyAlignment="1">
      <alignment vertical="center" wrapText="1"/>
    </xf>
    <xf numFmtId="0" fontId="37" fillId="38" borderId="45" xfId="0" applyFont="1" applyFill="1" applyBorder="1" applyAlignment="1">
      <alignment vertical="center" wrapText="1"/>
    </xf>
    <xf numFmtId="0" fontId="36" fillId="38" borderId="80" xfId="0" applyFont="1" applyFill="1" applyBorder="1" applyAlignment="1">
      <alignment vertical="center" wrapText="1"/>
    </xf>
    <xf numFmtId="0" fontId="84" fillId="38" borderId="80" xfId="0" applyFont="1" applyFill="1" applyBorder="1" applyAlignment="1">
      <alignment horizontal="left" vertical="center" wrapText="1"/>
    </xf>
    <xf numFmtId="0" fontId="37" fillId="38" borderId="80" xfId="0" applyFont="1" applyFill="1" applyBorder="1" applyAlignment="1">
      <alignment vertical="center" wrapText="1"/>
    </xf>
    <xf numFmtId="0" fontId="36" fillId="38" borderId="84" xfId="0" applyFont="1" applyFill="1" applyBorder="1" applyAlignment="1">
      <alignment vertical="center" wrapText="1"/>
    </xf>
    <xf numFmtId="0" fontId="84" fillId="38" borderId="45" xfId="0" applyFont="1" applyFill="1" applyBorder="1" applyAlignment="1">
      <alignment horizontal="left" vertical="center" wrapText="1"/>
    </xf>
    <xf numFmtId="0" fontId="36" fillId="38" borderId="45" xfId="0" applyFont="1" applyFill="1" applyBorder="1" applyAlignment="1">
      <alignment vertical="center" wrapText="1"/>
    </xf>
    <xf numFmtId="0" fontId="36" fillId="39" borderId="78" xfId="0" applyFont="1" applyFill="1" applyBorder="1" applyAlignment="1">
      <alignment horizontal="center" vertical="center"/>
    </xf>
    <xf numFmtId="0" fontId="34" fillId="37" borderId="45" xfId="0" applyFont="1" applyFill="1" applyBorder="1" applyAlignment="1">
      <alignment vertical="center" wrapText="1"/>
    </xf>
    <xf numFmtId="0" fontId="35" fillId="37" borderId="45" xfId="0" applyFont="1" applyFill="1" applyBorder="1" applyAlignment="1">
      <alignment vertical="center" wrapText="1"/>
    </xf>
    <xf numFmtId="0" fontId="37" fillId="36" borderId="45" xfId="0" applyFont="1" applyFill="1" applyBorder="1" applyAlignment="1">
      <alignment vertical="justify"/>
    </xf>
    <xf numFmtId="0" fontId="36" fillId="23" borderId="3" xfId="0" applyFont="1" applyFill="1" applyBorder="1" applyAlignment="1">
      <alignment vertical="center" wrapText="1"/>
    </xf>
    <xf numFmtId="0" fontId="36" fillId="23" borderId="3" xfId="0" applyFont="1" applyFill="1" applyBorder="1" applyAlignment="1">
      <alignment horizontal="center" vertical="center"/>
    </xf>
    <xf numFmtId="0" fontId="36" fillId="23" borderId="3" xfId="0" applyFont="1" applyFill="1" applyBorder="1" applyAlignment="1">
      <alignment horizontal="center" vertical="center" wrapText="1"/>
    </xf>
    <xf numFmtId="15" fontId="36" fillId="23" borderId="3" xfId="0" applyNumberFormat="1" applyFont="1" applyFill="1" applyBorder="1" applyAlignment="1">
      <alignment horizontal="center" vertical="center" wrapText="1"/>
    </xf>
    <xf numFmtId="0" fontId="36" fillId="23" borderId="3" xfId="0" applyFont="1" applyFill="1" applyBorder="1" applyAlignment="1">
      <alignment horizontal="left" vertical="center" wrapText="1"/>
    </xf>
    <xf numFmtId="0" fontId="34" fillId="23" borderId="6" xfId="0" applyFont="1" applyFill="1" applyBorder="1" applyAlignment="1">
      <alignment vertical="center" wrapText="1"/>
    </xf>
    <xf numFmtId="0" fontId="34" fillId="23" borderId="3" xfId="0" applyFont="1" applyFill="1" applyBorder="1" applyAlignment="1">
      <alignment horizontal="center" vertical="center"/>
    </xf>
    <xf numFmtId="0" fontId="34" fillId="23" borderId="3" xfId="0" applyFont="1" applyFill="1" applyBorder="1" applyAlignment="1">
      <alignment horizontal="center" vertical="center" wrapText="1"/>
    </xf>
    <xf numFmtId="15" fontId="34" fillId="23" borderId="3" xfId="0" applyNumberFormat="1" applyFont="1" applyFill="1" applyBorder="1" applyAlignment="1">
      <alignment horizontal="center" vertical="center" wrapText="1"/>
    </xf>
    <xf numFmtId="0" fontId="86" fillId="7" borderId="0" xfId="0" applyFont="1" applyFill="1"/>
    <xf numFmtId="0" fontId="52" fillId="40" borderId="11" xfId="0" applyFont="1" applyFill="1" applyBorder="1" applyAlignment="1">
      <alignment horizontal="center" vertical="center" wrapText="1"/>
    </xf>
    <xf numFmtId="0" fontId="42" fillId="7" borderId="3" xfId="0" applyFont="1" applyFill="1" applyBorder="1" applyAlignment="1">
      <alignment horizontal="center" vertical="top" wrapText="1"/>
    </xf>
    <xf numFmtId="0" fontId="42" fillId="0" borderId="3" xfId="0" applyFont="1" applyBorder="1" applyAlignment="1">
      <alignment horizontal="center" vertical="top" wrapText="1"/>
    </xf>
    <xf numFmtId="0" fontId="70" fillId="0" borderId="3" xfId="0" applyFont="1" applyBorder="1" applyAlignment="1">
      <alignment horizontal="center" vertical="top" wrapText="1"/>
    </xf>
    <xf numFmtId="0" fontId="70" fillId="0" borderId="3" xfId="0" applyFont="1" applyBorder="1" applyAlignment="1">
      <alignment horizontal="center" vertical="center" wrapText="1"/>
    </xf>
    <xf numFmtId="0" fontId="0" fillId="24" borderId="0" xfId="0" applyFill="1" applyAlignment="1">
      <alignment horizontal="left"/>
    </xf>
    <xf numFmtId="0" fontId="39" fillId="0" borderId="0" xfId="0" applyFont="1"/>
    <xf numFmtId="0" fontId="0" fillId="41" borderId="0" xfId="0" applyFill="1" applyAlignment="1">
      <alignment horizontal="left"/>
    </xf>
    <xf numFmtId="0" fontId="14" fillId="0" borderId="3" xfId="0" applyFont="1" applyBorder="1"/>
    <xf numFmtId="0" fontId="14" fillId="41" borderId="0" xfId="0" applyFont="1" applyFill="1" applyAlignment="1">
      <alignment horizontal="left"/>
    </xf>
    <xf numFmtId="0" fontId="70" fillId="0" borderId="0" xfId="0" applyFont="1" applyAlignment="1">
      <alignment horizontal="center" vertical="top" wrapText="1"/>
    </xf>
    <xf numFmtId="0" fontId="0" fillId="24" borderId="0" xfId="0" applyFill="1"/>
    <xf numFmtId="0" fontId="0" fillId="41" borderId="0" xfId="0" applyFill="1"/>
    <xf numFmtId="0" fontId="14" fillId="41" borderId="0" xfId="0" applyFont="1" applyFill="1"/>
    <xf numFmtId="0" fontId="43" fillId="0" borderId="3" xfId="0" applyFont="1" applyBorder="1" applyAlignment="1">
      <alignment horizontal="left" vertical="center" wrapText="1"/>
    </xf>
    <xf numFmtId="0" fontId="42" fillId="0" borderId="5" xfId="0" applyFont="1" applyBorder="1" applyAlignment="1">
      <alignment horizontal="center" vertical="center" wrapText="1"/>
    </xf>
    <xf numFmtId="0" fontId="43" fillId="0" borderId="5" xfId="0" applyFont="1" applyBorder="1" applyAlignment="1">
      <alignment horizontal="center" vertical="center" wrapText="1"/>
    </xf>
    <xf numFmtId="0" fontId="79" fillId="0" borderId="3" xfId="0" applyFont="1" applyBorder="1" applyAlignment="1">
      <alignment horizontal="center" vertical="center" wrapText="1"/>
    </xf>
    <xf numFmtId="0" fontId="71" fillId="0" borderId="3" xfId="0" applyFont="1" applyBorder="1" applyAlignment="1">
      <alignment horizontal="center" vertical="center" wrapText="1"/>
    </xf>
    <xf numFmtId="0" fontId="43" fillId="23" borderId="3" xfId="0" applyFont="1" applyFill="1" applyBorder="1" applyAlignment="1">
      <alignment horizontal="center" vertical="center" wrapText="1"/>
    </xf>
    <xf numFmtId="0" fontId="42" fillId="7" borderId="3" xfId="0" applyFont="1" applyFill="1" applyBorder="1" applyAlignment="1">
      <alignment horizontal="center" vertical="center" wrapText="1"/>
    </xf>
    <xf numFmtId="0" fontId="0" fillId="0" borderId="3" xfId="0" applyBorder="1" applyAlignment="1">
      <alignment horizontal="center" vertical="center"/>
    </xf>
    <xf numFmtId="0" fontId="43" fillId="43" borderId="3" xfId="0" applyFont="1" applyFill="1" applyBorder="1" applyAlignment="1">
      <alignment horizontal="center" vertical="center" wrapText="1"/>
    </xf>
    <xf numFmtId="0" fontId="43" fillId="43" borderId="3" xfId="0" applyFont="1" applyFill="1" applyBorder="1" applyAlignment="1">
      <alignment horizontal="left" vertical="center" wrapText="1"/>
    </xf>
    <xf numFmtId="0" fontId="43" fillId="23" borderId="3" xfId="0" applyFont="1" applyFill="1" applyBorder="1" applyAlignment="1">
      <alignment horizontal="left" vertical="center" wrapText="1"/>
    </xf>
    <xf numFmtId="0" fontId="0" fillId="0" borderId="0" xfId="0" applyAlignment="1">
      <alignment horizontal="left"/>
    </xf>
    <xf numFmtId="0" fontId="43" fillId="0" borderId="5" xfId="0" applyFont="1" applyBorder="1" applyAlignment="1">
      <alignment horizontal="left" vertical="center" wrapText="1"/>
    </xf>
    <xf numFmtId="0" fontId="43" fillId="0" borderId="4" xfId="0" applyFont="1" applyBorder="1" applyAlignment="1">
      <alignment horizontal="center" vertical="center" wrapText="1"/>
    </xf>
    <xf numFmtId="0" fontId="59" fillId="23" borderId="3" xfId="0" applyFont="1" applyFill="1" applyBorder="1" applyAlignment="1">
      <alignment horizontal="center" vertical="center" wrapText="1"/>
    </xf>
    <xf numFmtId="0" fontId="70" fillId="0" borderId="3" xfId="0" applyFont="1" applyBorder="1" applyAlignment="1">
      <alignment horizontal="left" vertical="center" wrapText="1"/>
    </xf>
    <xf numFmtId="0" fontId="42" fillId="23" borderId="3" xfId="0" applyFont="1" applyFill="1" applyBorder="1" applyAlignment="1">
      <alignment horizontal="center" vertical="center" wrapText="1"/>
    </xf>
    <xf numFmtId="0" fontId="43" fillId="23" borderId="4" xfId="0" applyFont="1" applyFill="1" applyBorder="1" applyAlignment="1">
      <alignment horizontal="center" vertical="center" wrapText="1"/>
    </xf>
    <xf numFmtId="0" fontId="43" fillId="23" borderId="4" xfId="0" applyFont="1" applyFill="1" applyBorder="1" applyAlignment="1">
      <alignment horizontal="left" vertical="center" wrapText="1"/>
    </xf>
    <xf numFmtId="0" fontId="59" fillId="0" borderId="3" xfId="0" applyFont="1" applyBorder="1" applyAlignment="1">
      <alignment horizontal="center" vertical="center" wrapText="1"/>
    </xf>
    <xf numFmtId="0" fontId="42" fillId="23" borderId="3" xfId="0" applyFont="1" applyFill="1" applyBorder="1" applyAlignment="1">
      <alignment horizontal="left" vertical="center" wrapText="1"/>
    </xf>
    <xf numFmtId="0" fontId="43" fillId="31" borderId="3" xfId="0" applyFont="1" applyFill="1" applyBorder="1" applyAlignment="1">
      <alignment horizontal="center" vertical="center" wrapText="1"/>
    </xf>
    <xf numFmtId="0" fontId="43" fillId="31" borderId="3" xfId="0" applyFont="1" applyFill="1" applyBorder="1" applyAlignment="1">
      <alignment horizontal="left" vertical="center" wrapText="1"/>
    </xf>
    <xf numFmtId="0" fontId="59" fillId="31" borderId="3" xfId="0" applyFont="1" applyFill="1" applyBorder="1" applyAlignment="1">
      <alignment horizontal="center" vertical="center" wrapText="1"/>
    </xf>
    <xf numFmtId="0" fontId="0" fillId="7" borderId="13" xfId="0" applyFill="1" applyBorder="1" applyAlignment="1">
      <alignment horizontal="center" vertical="center"/>
    </xf>
    <xf numFmtId="0" fontId="0" fillId="7" borderId="19" xfId="0" applyFill="1" applyBorder="1" applyAlignment="1">
      <alignment horizontal="center" vertical="center"/>
    </xf>
    <xf numFmtId="0" fontId="43" fillId="7" borderId="3" xfId="0" applyFont="1" applyFill="1" applyBorder="1" applyAlignment="1">
      <alignment horizontal="center" vertical="center" wrapText="1"/>
    </xf>
    <xf numFmtId="0" fontId="59" fillId="7" borderId="3" xfId="0" applyFont="1" applyFill="1" applyBorder="1" applyAlignment="1">
      <alignment horizontal="center" vertical="center" wrapText="1"/>
    </xf>
    <xf numFmtId="0" fontId="43" fillId="7" borderId="3" xfId="0" applyFont="1" applyFill="1" applyBorder="1" applyAlignment="1">
      <alignment horizontal="left" vertical="center" wrapText="1"/>
    </xf>
    <xf numFmtId="0" fontId="0" fillId="0" borderId="0" xfId="0" applyAlignment="1">
      <alignment horizontal="center" vertical="center"/>
    </xf>
    <xf numFmtId="0" fontId="0" fillId="7" borderId="40" xfId="0" applyFill="1" applyBorder="1" applyAlignment="1">
      <alignment horizontal="center"/>
    </xf>
    <xf numFmtId="0" fontId="0" fillId="7" borderId="14" xfId="0" applyFill="1" applyBorder="1" applyAlignment="1">
      <alignment horizontal="center"/>
    </xf>
    <xf numFmtId="0" fontId="0" fillId="7" borderId="41" xfId="0" applyFill="1" applyBorder="1" applyAlignment="1">
      <alignment horizontal="center"/>
    </xf>
    <xf numFmtId="0" fontId="0" fillId="7" borderId="42" xfId="0" applyFill="1" applyBorder="1" applyAlignment="1">
      <alignment horizontal="center"/>
    </xf>
    <xf numFmtId="0" fontId="0" fillId="7" borderId="0" xfId="0" applyFill="1" applyAlignment="1">
      <alignment horizontal="center"/>
    </xf>
    <xf numFmtId="0" fontId="0" fillId="7" borderId="43" xfId="0" applyFill="1" applyBorder="1" applyAlignment="1">
      <alignment horizontal="center"/>
    </xf>
    <xf numFmtId="0" fontId="19" fillId="0" borderId="40" xfId="0" applyFont="1" applyBorder="1" applyAlignment="1">
      <alignment horizontal="center" vertical="center"/>
    </xf>
    <xf numFmtId="0" fontId="19" fillId="0" borderId="14" xfId="0" applyFont="1" applyBorder="1" applyAlignment="1">
      <alignment horizontal="center" vertical="center"/>
    </xf>
    <xf numFmtId="0" fontId="19" fillId="0" borderId="41" xfId="0" applyFont="1" applyBorder="1" applyAlignment="1">
      <alignment horizontal="center" vertical="center"/>
    </xf>
    <xf numFmtId="0" fontId="19" fillId="0" borderId="44" xfId="0" applyFont="1" applyBorder="1" applyAlignment="1">
      <alignment horizontal="center" vertical="center"/>
    </xf>
    <xf numFmtId="0" fontId="19" fillId="0" borderId="15" xfId="0" applyFont="1" applyBorder="1" applyAlignment="1">
      <alignment horizontal="center" vertical="center"/>
    </xf>
    <xf numFmtId="0" fontId="19" fillId="0" borderId="45" xfId="0" applyFont="1" applyBorder="1" applyAlignment="1">
      <alignment horizontal="center" vertical="center"/>
    </xf>
    <xf numFmtId="0" fontId="3" fillId="0" borderId="42" xfId="0" applyFont="1" applyBorder="1" applyAlignment="1">
      <alignment horizontal="center" vertical="center"/>
    </xf>
    <xf numFmtId="0" fontId="3" fillId="0" borderId="0" xfId="0" applyFont="1" applyAlignment="1">
      <alignment horizontal="center" vertical="center"/>
    </xf>
    <xf numFmtId="0" fontId="3" fillId="0" borderId="43" xfId="0" applyFont="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46" xfId="0" applyFont="1" applyFill="1" applyBorder="1" applyAlignment="1">
      <alignment vertical="center" wrapText="1"/>
    </xf>
    <xf numFmtId="0" fontId="3" fillId="2" borderId="3" xfId="0" applyFont="1" applyFill="1" applyBorder="1" applyAlignment="1">
      <alignment vertical="center" wrapText="1"/>
    </xf>
    <xf numFmtId="0" fontId="4" fillId="0" borderId="46" xfId="0" applyFont="1" applyBorder="1" applyAlignment="1">
      <alignment horizontal="center" vertical="center" wrapText="1"/>
    </xf>
    <xf numFmtId="0" fontId="4" fillId="0" borderId="6" xfId="0" applyFont="1" applyBorder="1" applyAlignment="1">
      <alignment vertical="center" wrapText="1"/>
    </xf>
    <xf numFmtId="0" fontId="4" fillId="0" borderId="42" xfId="0" applyFont="1" applyBorder="1" applyAlignment="1">
      <alignment horizontal="center" vertical="center" wrapText="1"/>
    </xf>
    <xf numFmtId="0" fontId="4" fillId="0" borderId="0" xfId="0" applyFont="1" applyAlignment="1">
      <alignment horizontal="center" vertical="center" wrapText="1"/>
    </xf>
    <xf numFmtId="0" fontId="3" fillId="0" borderId="49" xfId="0" applyFont="1" applyBorder="1" applyAlignment="1">
      <alignment horizontal="center" vertical="center"/>
    </xf>
    <xf numFmtId="0" fontId="3" fillId="0" borderId="16" xfId="0" applyFont="1" applyBorder="1" applyAlignment="1">
      <alignment horizontal="center" vertical="center"/>
    </xf>
    <xf numFmtId="0" fontId="3" fillId="0" borderId="50" xfId="0" applyFont="1" applyBorder="1" applyAlignment="1">
      <alignment horizontal="center" vertical="center"/>
    </xf>
    <xf numFmtId="0" fontId="3" fillId="0" borderId="53" xfId="0" applyFont="1" applyBorder="1" applyAlignment="1">
      <alignment horizontal="center" vertical="center"/>
    </xf>
    <xf numFmtId="0" fontId="3" fillId="0" borderId="7" xfId="0" applyFont="1" applyBorder="1" applyAlignment="1">
      <alignment horizontal="center" vertical="center"/>
    </xf>
    <xf numFmtId="0" fontId="3" fillId="0" borderId="47"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5" fillId="0" borderId="52" xfId="0" applyFont="1" applyBorder="1" applyAlignment="1">
      <alignment horizontal="center" vertical="center" wrapText="1"/>
    </xf>
    <xf numFmtId="0" fontId="5" fillId="0" borderId="9" xfId="0" applyFont="1" applyBorder="1" applyAlignment="1">
      <alignment horizontal="center" vertical="center" wrapText="1"/>
    </xf>
    <xf numFmtId="0" fontId="8" fillId="0" borderId="5" xfId="0" applyFont="1" applyBorder="1" applyAlignment="1">
      <alignment horizontal="left" vertical="center"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0" fillId="0" borderId="54" xfId="0" applyBorder="1" applyAlignment="1">
      <alignment horizontal="center"/>
    </xf>
    <xf numFmtId="0" fontId="0" fillId="0" borderId="55" xfId="0" applyBorder="1" applyAlignment="1">
      <alignment horizontal="center"/>
    </xf>
    <xf numFmtId="0" fontId="4"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8" xfId="0" applyFont="1" applyBorder="1" applyAlignment="1">
      <alignment horizontal="center" vertical="center" wrapText="1"/>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4" fillId="5" borderId="56"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57" xfId="0" applyFont="1" applyFill="1" applyBorder="1" applyAlignment="1">
      <alignment horizontal="center" vertical="center" wrapText="1"/>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0" applyFont="1" applyBorder="1" applyAlignment="1">
      <alignment horizontal="left" vertical="center" wrapText="1"/>
    </xf>
    <xf numFmtId="0" fontId="8"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16" xfId="0" applyFont="1" applyBorder="1" applyAlignment="1">
      <alignment horizontal="center" vertical="center" wrapText="1"/>
    </xf>
    <xf numFmtId="0" fontId="6" fillId="7" borderId="6" xfId="0" applyFont="1" applyFill="1" applyBorder="1" applyAlignment="1">
      <alignment horizontal="center" vertical="center" wrapText="1"/>
    </xf>
    <xf numFmtId="0" fontId="6" fillId="7" borderId="47"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47" xfId="0" applyFont="1" applyBorder="1" applyAlignment="1">
      <alignment horizontal="left" vertical="center" wrapText="1"/>
    </xf>
    <xf numFmtId="0" fontId="0" fillId="0" borderId="54" xfId="0" applyBorder="1" applyAlignment="1">
      <alignment horizontal="center" vertical="center"/>
    </xf>
    <xf numFmtId="0" fontId="0" fillId="0" borderId="55" xfId="0" applyBorder="1" applyAlignment="1">
      <alignment horizontal="center" vertical="center"/>
    </xf>
    <xf numFmtId="0" fontId="15" fillId="0" borderId="3" xfId="0" applyFont="1" applyBorder="1" applyAlignment="1">
      <alignment horizontal="left" vertical="center" wrapText="1"/>
    </xf>
    <xf numFmtId="0" fontId="26" fillId="3" borderId="11" xfId="1" applyFont="1" applyFill="1" applyBorder="1" applyAlignment="1">
      <alignment horizontal="center" vertical="center"/>
    </xf>
    <xf numFmtId="0" fontId="26" fillId="3" borderId="9" xfId="1" applyFont="1" applyFill="1" applyBorder="1" applyAlignment="1">
      <alignment horizontal="center" vertical="center"/>
    </xf>
    <xf numFmtId="0" fontId="26" fillId="3" borderId="13" xfId="1" applyFont="1" applyFill="1" applyBorder="1" applyAlignment="1">
      <alignment horizontal="center" vertical="center"/>
    </xf>
    <xf numFmtId="0" fontId="26" fillId="3" borderId="18" xfId="1" applyFont="1" applyFill="1" applyBorder="1" applyAlignment="1">
      <alignment horizontal="center" vertical="center"/>
    </xf>
    <xf numFmtId="0" fontId="26" fillId="3" borderId="0" xfId="1" applyFont="1" applyFill="1" applyBorder="1" applyAlignment="1">
      <alignment horizontal="center" vertical="center"/>
    </xf>
    <xf numFmtId="0" fontId="26" fillId="3" borderId="19" xfId="1" applyFont="1" applyFill="1" applyBorder="1" applyAlignment="1">
      <alignment horizontal="center" vertical="center"/>
    </xf>
    <xf numFmtId="0" fontId="28" fillId="7" borderId="0" xfId="1" applyFont="1" applyFill="1" applyBorder="1" applyAlignment="1">
      <alignment horizontal="center" vertical="center"/>
    </xf>
    <xf numFmtId="0" fontId="0" fillId="7" borderId="11" xfId="0" applyFill="1" applyBorder="1" applyAlignment="1">
      <alignment horizontal="center"/>
    </xf>
    <xf numFmtId="0" fontId="0" fillId="7" borderId="9" xfId="0" applyFill="1" applyBorder="1" applyAlignment="1">
      <alignment horizontal="center"/>
    </xf>
    <xf numFmtId="0" fontId="0" fillId="7" borderId="13" xfId="0" applyFill="1" applyBorder="1" applyAlignment="1">
      <alignment horizontal="center"/>
    </xf>
    <xf numFmtId="0" fontId="0" fillId="7" borderId="18" xfId="0" applyFill="1" applyBorder="1" applyAlignment="1">
      <alignment horizontal="center"/>
    </xf>
    <xf numFmtId="0" fontId="0" fillId="7" borderId="19" xfId="0" applyFill="1" applyBorder="1" applyAlignment="1">
      <alignment horizontal="center"/>
    </xf>
    <xf numFmtId="0" fontId="0" fillId="7" borderId="12" xfId="0" applyFill="1" applyBorder="1" applyAlignment="1">
      <alignment horizontal="center"/>
    </xf>
    <xf numFmtId="0" fontId="0" fillId="7" borderId="16" xfId="0" applyFill="1" applyBorder="1" applyAlignment="1">
      <alignment horizontal="center"/>
    </xf>
    <xf numFmtId="0" fontId="0" fillId="7" borderId="17" xfId="0" applyFill="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49" fontId="23" fillId="0" borderId="6" xfId="0" applyNumberFormat="1" applyFont="1" applyBorder="1" applyAlignment="1">
      <alignment horizontal="center" vertical="center" wrapText="1"/>
    </xf>
    <xf numFmtId="49" fontId="23" fillId="0" borderId="7" xfId="0" applyNumberFormat="1" applyFont="1" applyBorder="1" applyAlignment="1">
      <alignment horizontal="center" vertical="center" wrapText="1"/>
    </xf>
    <xf numFmtId="49" fontId="23" fillId="0" borderId="8" xfId="0" applyNumberFormat="1" applyFont="1" applyBorder="1" applyAlignment="1">
      <alignment horizontal="center" vertical="center" wrapText="1"/>
    </xf>
    <xf numFmtId="0" fontId="3" fillId="0" borderId="6" xfId="0" applyFont="1" applyBorder="1" applyAlignment="1">
      <alignment horizontal="right"/>
    </xf>
    <xf numFmtId="0" fontId="3" fillId="0" borderId="7" xfId="0" applyFont="1" applyBorder="1" applyAlignment="1">
      <alignment horizontal="right"/>
    </xf>
    <xf numFmtId="0" fontId="3" fillId="0" borderId="8" xfId="0" applyFont="1" applyBorder="1" applyAlignment="1">
      <alignment horizontal="right"/>
    </xf>
    <xf numFmtId="0" fontId="3" fillId="2" borderId="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0" xfId="0" applyFont="1" applyAlignment="1">
      <alignment horizontal="center" vertical="center" wrapText="1"/>
    </xf>
    <xf numFmtId="0" fontId="22" fillId="0" borderId="19" xfId="0" applyFont="1" applyBorder="1" applyAlignment="1">
      <alignment horizontal="center" vertical="center" wrapText="1"/>
    </xf>
    <xf numFmtId="0" fontId="3" fillId="11" borderId="6"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3" fillId="0" borderId="11" xfId="0" applyFont="1" applyBorder="1" applyAlignment="1">
      <alignment horizontal="right"/>
    </xf>
    <xf numFmtId="0" fontId="3" fillId="0" borderId="9" xfId="0" applyFont="1" applyBorder="1" applyAlignment="1">
      <alignment horizontal="right"/>
    </xf>
    <xf numFmtId="0" fontId="3" fillId="0" borderId="13" xfId="0" applyFont="1" applyBorder="1" applyAlignment="1">
      <alignment horizontal="right"/>
    </xf>
    <xf numFmtId="0" fontId="6" fillId="0" borderId="0" xfId="0" applyFont="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26" fillId="8" borderId="3" xfId="1" applyFont="1" applyFill="1" applyBorder="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6" xfId="0" applyFont="1" applyBorder="1" applyAlignment="1">
      <alignment horizontal="right" vertical="center" wrapText="1"/>
    </xf>
    <xf numFmtId="0" fontId="3" fillId="0" borderId="7" xfId="0" applyFont="1" applyBorder="1" applyAlignment="1">
      <alignment horizontal="right" vertical="center" wrapText="1"/>
    </xf>
    <xf numFmtId="0" fontId="3" fillId="0" borderId="8" xfId="0" applyFont="1" applyBorder="1" applyAlignment="1">
      <alignment horizontal="right" vertical="center" wrapText="1"/>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19" fillId="0" borderId="6" xfId="0" applyFont="1" applyBorder="1" applyAlignment="1">
      <alignment horizontal="right" vertical="center"/>
    </xf>
    <xf numFmtId="0" fontId="19" fillId="0" borderId="7" xfId="0" applyFont="1" applyBorder="1" applyAlignment="1">
      <alignment horizontal="right" vertical="center"/>
    </xf>
    <xf numFmtId="0" fontId="19" fillId="0" borderId="8" xfId="0" applyFont="1" applyBorder="1" applyAlignment="1">
      <alignment horizontal="right" vertical="center"/>
    </xf>
    <xf numFmtId="0" fontId="23" fillId="0" borderId="6" xfId="0" applyFont="1" applyBorder="1" applyAlignment="1">
      <alignment horizontal="right" vertical="center" wrapText="1"/>
    </xf>
    <xf numFmtId="0" fontId="23" fillId="0" borderId="7" xfId="0" applyFont="1" applyBorder="1" applyAlignment="1">
      <alignment horizontal="right" vertical="center" wrapText="1"/>
    </xf>
    <xf numFmtId="0" fontId="23" fillId="0" borderId="8" xfId="0" applyFont="1" applyBorder="1" applyAlignment="1">
      <alignment horizontal="right" vertical="center" wrapText="1"/>
    </xf>
    <xf numFmtId="0" fontId="3" fillId="0" borderId="3" xfId="0" applyFont="1" applyBorder="1" applyAlignment="1">
      <alignment horizontal="right" vertical="center"/>
    </xf>
    <xf numFmtId="0" fontId="24" fillId="11" borderId="5"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23" fillId="11" borderId="11" xfId="0" applyFont="1" applyFill="1" applyBorder="1" applyAlignment="1">
      <alignment horizontal="center" vertical="center" wrapText="1"/>
    </xf>
    <xf numFmtId="0" fontId="23" fillId="11" borderId="9" xfId="0" applyFont="1" applyFill="1" applyBorder="1" applyAlignment="1">
      <alignment horizontal="center" vertical="center" wrapText="1"/>
    </xf>
    <xf numFmtId="0" fontId="23" fillId="11" borderId="13" xfId="0" applyFont="1" applyFill="1" applyBorder="1" applyAlignment="1">
      <alignment horizontal="center" vertical="center" wrapText="1"/>
    </xf>
    <xf numFmtId="0" fontId="6" fillId="15" borderId="6" xfId="0" applyFont="1" applyFill="1" applyBorder="1" applyAlignment="1">
      <alignment horizontal="center" vertical="center" wrapText="1"/>
    </xf>
    <xf numFmtId="0" fontId="6" fillId="15" borderId="7" xfId="0" applyFont="1" applyFill="1" applyBorder="1" applyAlignment="1">
      <alignment horizontal="center" vertical="center" wrapText="1"/>
    </xf>
    <xf numFmtId="0" fontId="6" fillId="15" borderId="8"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13" fillId="0" borderId="0" xfId="2" applyFont="1" applyFill="1" applyBorder="1" applyAlignment="1">
      <alignment horizontal="center" vertical="center"/>
    </xf>
    <xf numFmtId="0" fontId="26" fillId="10" borderId="11" xfId="1" applyFont="1" applyFill="1" applyBorder="1" applyAlignment="1">
      <alignment horizontal="center" vertical="center"/>
    </xf>
    <xf numFmtId="0" fontId="26" fillId="10" borderId="9" xfId="1" applyFont="1" applyFill="1" applyBorder="1" applyAlignment="1">
      <alignment horizontal="center" vertical="center"/>
    </xf>
    <xf numFmtId="0" fontId="26" fillId="10" borderId="13" xfId="1" applyFont="1" applyFill="1" applyBorder="1" applyAlignment="1">
      <alignment horizontal="center" vertical="center"/>
    </xf>
    <xf numFmtId="0" fontId="26" fillId="10" borderId="12" xfId="1" applyFont="1" applyFill="1" applyBorder="1" applyAlignment="1">
      <alignment horizontal="center" vertical="center"/>
    </xf>
    <xf numFmtId="0" fontId="26" fillId="10" borderId="16" xfId="1" applyFont="1" applyFill="1" applyBorder="1" applyAlignment="1">
      <alignment horizontal="center" vertical="center"/>
    </xf>
    <xf numFmtId="0" fontId="26" fillId="10" borderId="17" xfId="1" applyFont="1" applyFill="1" applyBorder="1" applyAlignment="1">
      <alignment horizontal="center" vertical="center"/>
    </xf>
    <xf numFmtId="0" fontId="26" fillId="0" borderId="0" xfId="1" applyFont="1" applyFill="1" applyBorder="1" applyAlignment="1">
      <alignment horizontal="center" vertical="center"/>
    </xf>
    <xf numFmtId="0" fontId="22" fillId="0" borderId="6" xfId="0" applyFont="1" applyBorder="1" applyAlignment="1">
      <alignment horizontal="right"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8" fillId="11" borderId="5" xfId="0" applyFont="1" applyFill="1" applyBorder="1" applyAlignment="1">
      <alignment horizontal="center" vertical="center" wrapText="1"/>
    </xf>
    <xf numFmtId="0" fontId="26" fillId="13" borderId="11" xfId="1" applyFont="1" applyFill="1" applyBorder="1" applyAlignment="1">
      <alignment horizontal="center" vertical="center"/>
    </xf>
    <xf numFmtId="0" fontId="26" fillId="13" borderId="9" xfId="1" applyFont="1" applyFill="1" applyBorder="1" applyAlignment="1">
      <alignment horizontal="center" vertical="center"/>
    </xf>
    <xf numFmtId="0" fontId="26" fillId="13" borderId="13" xfId="1" applyFont="1" applyFill="1" applyBorder="1" applyAlignment="1">
      <alignment horizontal="center" vertical="center"/>
    </xf>
    <xf numFmtId="0" fontId="26" fillId="13" borderId="12" xfId="1" applyFont="1" applyFill="1" applyBorder="1" applyAlignment="1">
      <alignment horizontal="center" vertical="center"/>
    </xf>
    <xf numFmtId="0" fontId="26" fillId="13" borderId="16" xfId="1" applyFont="1" applyFill="1" applyBorder="1" applyAlignment="1">
      <alignment horizontal="center" vertical="center"/>
    </xf>
    <xf numFmtId="0" fontId="26" fillId="13" borderId="17" xfId="1" applyFont="1" applyFill="1" applyBorder="1" applyAlignment="1">
      <alignment horizontal="center" vertical="center"/>
    </xf>
    <xf numFmtId="0" fontId="48" fillId="7" borderId="67" xfId="0" applyFont="1" applyFill="1" applyBorder="1" applyAlignment="1">
      <alignment horizontal="center" vertical="center" wrapText="1"/>
    </xf>
    <xf numFmtId="0" fontId="48" fillId="7" borderId="68" xfId="0" applyFont="1" applyFill="1" applyBorder="1" applyAlignment="1">
      <alignment horizontal="center" vertical="center" wrapText="1"/>
    </xf>
    <xf numFmtId="0" fontId="48" fillId="7" borderId="69" xfId="0" applyFont="1" applyFill="1" applyBorder="1" applyAlignment="1">
      <alignment horizontal="center" vertical="center" wrapText="1"/>
    </xf>
    <xf numFmtId="0" fontId="53" fillId="24" borderId="37" xfId="0" applyFont="1" applyFill="1" applyBorder="1" applyAlignment="1">
      <alignment horizontal="center" vertical="center" wrapText="1"/>
    </xf>
    <xf numFmtId="0" fontId="53" fillId="24" borderId="39" xfId="0" applyFont="1" applyFill="1" applyBorder="1" applyAlignment="1">
      <alignment horizontal="center" vertical="center" wrapText="1"/>
    </xf>
    <xf numFmtId="0" fontId="57" fillId="0" borderId="75" xfId="0" applyFont="1" applyBorder="1" applyAlignment="1">
      <alignment horizontal="left" vertical="center" wrapText="1"/>
    </xf>
    <xf numFmtId="0" fontId="57" fillId="0" borderId="76" xfId="0" applyFont="1" applyBorder="1" applyAlignment="1">
      <alignment horizontal="left" vertical="center" wrapText="1"/>
    </xf>
    <xf numFmtId="0" fontId="57" fillId="0" borderId="77" xfId="0" applyFont="1" applyBorder="1" applyAlignment="1">
      <alignment horizontal="left" vertical="center" wrapText="1"/>
    </xf>
    <xf numFmtId="0" fontId="69" fillId="0" borderId="75" xfId="0" applyFont="1" applyBorder="1" applyAlignment="1">
      <alignment horizontal="left" vertical="center" wrapText="1"/>
    </xf>
    <xf numFmtId="0" fontId="69" fillId="0" borderId="76" xfId="0" applyFont="1" applyBorder="1" applyAlignment="1">
      <alignment horizontal="left" vertical="center" wrapText="1"/>
    </xf>
    <xf numFmtId="0" fontId="69" fillId="0" borderId="77" xfId="0" applyFont="1" applyBorder="1" applyAlignment="1">
      <alignment horizontal="left" vertical="center" wrapText="1"/>
    </xf>
    <xf numFmtId="0" fontId="57" fillId="0" borderId="18" xfId="0" applyFont="1" applyBorder="1" applyAlignment="1">
      <alignment horizontal="left" vertical="center" wrapText="1"/>
    </xf>
    <xf numFmtId="0" fontId="57" fillId="0" borderId="0" xfId="0" applyFont="1" applyAlignment="1">
      <alignment horizontal="left" vertical="center" wrapText="1"/>
    </xf>
    <xf numFmtId="0" fontId="57" fillId="0" borderId="19" xfId="0" applyFont="1" applyBorder="1" applyAlignment="1">
      <alignment horizontal="left" vertical="center" wrapText="1"/>
    </xf>
    <xf numFmtId="0" fontId="0" fillId="24" borderId="3" xfId="0" applyFill="1" applyBorder="1" applyAlignment="1">
      <alignment horizontal="center"/>
    </xf>
    <xf numFmtId="0" fontId="53" fillId="24" borderId="3" xfId="0" applyFont="1" applyFill="1" applyBorder="1" applyAlignment="1">
      <alignment horizontal="center" vertical="center" wrapText="1"/>
    </xf>
    <xf numFmtId="0" fontId="42" fillId="24" borderId="33" xfId="0" applyFont="1" applyFill="1" applyBorder="1" applyAlignment="1">
      <alignment horizontal="center" vertical="center" wrapText="1"/>
    </xf>
    <xf numFmtId="0" fontId="42" fillId="24" borderId="36" xfId="0" applyFont="1" applyFill="1" applyBorder="1" applyAlignment="1">
      <alignment horizontal="center" vertical="center" wrapText="1"/>
    </xf>
    <xf numFmtId="0" fontId="53" fillId="24" borderId="24" xfId="0" applyFont="1" applyFill="1" applyBorder="1" applyAlignment="1">
      <alignment horizontal="center" vertical="center" wrapText="1"/>
    </xf>
    <xf numFmtId="0" fontId="53" fillId="24" borderId="64" xfId="0" applyFont="1" applyFill="1" applyBorder="1" applyAlignment="1">
      <alignment horizontal="center" vertical="center" wrapText="1"/>
    </xf>
    <xf numFmtId="0" fontId="53" fillId="24" borderId="33" xfId="0" applyFont="1" applyFill="1" applyBorder="1" applyAlignment="1">
      <alignment horizontal="center" vertical="center" wrapText="1"/>
    </xf>
    <xf numFmtId="0" fontId="53" fillId="24" borderId="36" xfId="0" applyFont="1" applyFill="1" applyBorder="1" applyAlignment="1">
      <alignment horizontal="center" vertical="center" wrapText="1"/>
    </xf>
    <xf numFmtId="0" fontId="46" fillId="0" borderId="33" xfId="0" applyFont="1" applyBorder="1" applyAlignment="1">
      <alignment horizontal="center" vertical="center" wrapText="1"/>
    </xf>
    <xf numFmtId="0" fontId="46" fillId="0" borderId="36" xfId="0" applyFont="1" applyBorder="1" applyAlignment="1">
      <alignment horizontal="center" vertical="center" wrapText="1"/>
    </xf>
    <xf numFmtId="0" fontId="0" fillId="24" borderId="12" xfId="0" applyFill="1" applyBorder="1" applyAlignment="1">
      <alignment horizontal="center"/>
    </xf>
    <xf numFmtId="0" fontId="0" fillId="24" borderId="17" xfId="0" applyFill="1" applyBorder="1" applyAlignment="1">
      <alignment horizontal="center"/>
    </xf>
    <xf numFmtId="0" fontId="40" fillId="17" borderId="3" xfId="0" applyFont="1" applyFill="1" applyBorder="1" applyAlignment="1">
      <alignment horizontal="center" vertical="center" wrapText="1"/>
    </xf>
    <xf numFmtId="0" fontId="55" fillId="0" borderId="24" xfId="0" applyFont="1" applyBorder="1" applyAlignment="1">
      <alignment horizontal="center" vertical="center" wrapText="1"/>
    </xf>
    <xf numFmtId="0" fontId="55" fillId="0" borderId="62" xfId="0" applyFont="1" applyBorder="1" applyAlignment="1">
      <alignment horizontal="center" vertical="center" wrapText="1"/>
    </xf>
    <xf numFmtId="0" fontId="55" fillId="0" borderId="64" xfId="0" applyFont="1" applyBorder="1" applyAlignment="1">
      <alignment horizontal="center" vertical="center" wrapText="1"/>
    </xf>
    <xf numFmtId="0" fontId="42" fillId="7" borderId="6" xfId="0" applyFont="1" applyFill="1" applyBorder="1" applyAlignment="1">
      <alignment vertical="center" wrapText="1"/>
    </xf>
    <xf numFmtId="0" fontId="42" fillId="7" borderId="7" xfId="0" applyFont="1" applyFill="1" applyBorder="1" applyAlignment="1">
      <alignment vertical="center" wrapText="1"/>
    </xf>
    <xf numFmtId="0" fontId="52" fillId="0" borderId="70"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25" xfId="0" applyFont="1" applyBorder="1" applyAlignment="1">
      <alignment horizontal="center" vertical="center" wrapText="1"/>
    </xf>
    <xf numFmtId="0" fontId="52" fillId="0" borderId="4" xfId="0" applyFont="1" applyBorder="1" applyAlignment="1">
      <alignment horizontal="center" vertical="center" wrapText="1"/>
    </xf>
    <xf numFmtId="0" fontId="0" fillId="0" borderId="67"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63" fillId="0" borderId="6" xfId="0" applyFont="1" applyBorder="1" applyAlignment="1">
      <alignment horizontal="left" vertical="center" wrapText="1"/>
    </xf>
    <xf numFmtId="0" fontId="63" fillId="0" borderId="8" xfId="0" applyFont="1" applyBorder="1" applyAlignment="1">
      <alignment horizontal="left" vertical="center" wrapText="1"/>
    </xf>
    <xf numFmtId="0" fontId="67" fillId="0" borderId="11" xfId="0" applyFont="1" applyBorder="1" applyAlignment="1">
      <alignment horizontal="left" vertical="center" wrapText="1"/>
    </xf>
    <xf numFmtId="0" fontId="67" fillId="0" borderId="13" xfId="0" applyFont="1" applyBorder="1" applyAlignment="1">
      <alignment horizontal="left" vertical="center" wrapText="1"/>
    </xf>
    <xf numFmtId="0" fontId="0" fillId="24" borderId="29" xfId="0" applyFill="1" applyBorder="1" applyAlignment="1">
      <alignment horizontal="center"/>
    </xf>
    <xf numFmtId="0" fontId="0" fillId="24" borderId="31" xfId="0" applyFill="1" applyBorder="1" applyAlignment="1">
      <alignment horizontal="center"/>
    </xf>
    <xf numFmtId="0" fontId="53" fillId="0" borderId="29" xfId="0" applyFont="1" applyBorder="1" applyAlignment="1">
      <alignment horizontal="center" vertical="center" wrapText="1"/>
    </xf>
    <xf numFmtId="0" fontId="53" fillId="0" borderId="31" xfId="0" applyFont="1" applyBorder="1" applyAlignment="1">
      <alignment horizontal="center" vertical="center" wrapText="1"/>
    </xf>
    <xf numFmtId="0" fontId="53" fillId="0" borderId="33" xfId="0" applyFont="1" applyBorder="1" applyAlignment="1">
      <alignment horizontal="center" vertical="center" wrapText="1"/>
    </xf>
    <xf numFmtId="0" fontId="53" fillId="0" borderId="36" xfId="0" applyFont="1" applyBorder="1" applyAlignment="1">
      <alignment horizontal="center" vertical="center" wrapText="1"/>
    </xf>
    <xf numFmtId="0" fontId="53" fillId="27" borderId="33" xfId="0" applyFont="1" applyFill="1" applyBorder="1" applyAlignment="1">
      <alignment horizontal="center" vertical="center" wrapText="1"/>
    </xf>
    <xf numFmtId="0" fontId="53" fillId="27" borderId="36" xfId="0" applyFont="1" applyFill="1" applyBorder="1" applyAlignment="1">
      <alignment horizontal="center" vertical="center" wrapText="1"/>
    </xf>
    <xf numFmtId="0" fontId="46" fillId="24" borderId="33" xfId="0" applyFont="1" applyFill="1" applyBorder="1" applyAlignment="1">
      <alignment horizontal="center" vertical="center" wrapText="1"/>
    </xf>
    <xf numFmtId="0" fontId="46" fillId="24" borderId="36" xfId="0" applyFont="1" applyFill="1" applyBorder="1" applyAlignment="1">
      <alignment horizontal="center" vertical="center" wrapText="1"/>
    </xf>
    <xf numFmtId="9" fontId="60" fillId="0" borderId="35" xfId="3" applyFont="1" applyFill="1" applyBorder="1" applyAlignment="1">
      <alignment horizontal="center" vertical="center" wrapText="1"/>
    </xf>
    <xf numFmtId="9" fontId="60" fillId="0" borderId="12" xfId="3" applyFont="1" applyFill="1" applyBorder="1" applyAlignment="1">
      <alignment horizontal="center" vertical="center" wrapText="1"/>
    </xf>
    <xf numFmtId="0" fontId="42" fillId="0" borderId="33" xfId="0" applyFont="1" applyBorder="1" applyAlignment="1">
      <alignment horizontal="center" vertical="center" wrapText="1"/>
    </xf>
    <xf numFmtId="0" fontId="42" fillId="0" borderId="36"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7" xfId="0" applyFont="1" applyBorder="1" applyAlignment="1">
      <alignment horizontal="center" vertical="center" wrapText="1"/>
    </xf>
    <xf numFmtId="0" fontId="55" fillId="0" borderId="24" xfId="0" applyFont="1" applyBorder="1" applyAlignment="1">
      <alignment horizontal="left" vertical="center" wrapText="1"/>
    </xf>
    <xf numFmtId="0" fontId="55" fillId="0" borderId="64" xfId="0" applyFont="1" applyBorder="1" applyAlignment="1">
      <alignment horizontal="left" vertical="center" wrapText="1"/>
    </xf>
    <xf numFmtId="0" fontId="52" fillId="24" borderId="33" xfId="0" applyFont="1" applyFill="1" applyBorder="1" applyAlignment="1">
      <alignment horizontal="center" vertical="center" wrapText="1"/>
    </xf>
    <xf numFmtId="0" fontId="52" fillId="24" borderId="36" xfId="0" applyFont="1" applyFill="1" applyBorder="1" applyAlignment="1">
      <alignment horizontal="center" vertical="center" wrapText="1"/>
    </xf>
    <xf numFmtId="0" fontId="0" fillId="0" borderId="12" xfId="0" applyBorder="1" applyAlignment="1">
      <alignment horizontal="center"/>
    </xf>
    <xf numFmtId="0" fontId="0" fillId="0" borderId="17"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55" fillId="0" borderId="33" xfId="0" applyFont="1" applyBorder="1" applyAlignment="1">
      <alignment horizontal="left" vertical="center" wrapText="1"/>
    </xf>
    <xf numFmtId="0" fontId="55" fillId="0" borderId="36" xfId="0" applyFont="1" applyBorder="1" applyAlignment="1">
      <alignment horizontal="left" vertical="center" wrapText="1"/>
    </xf>
    <xf numFmtId="0" fontId="72" fillId="0" borderId="33" xfId="0" applyFont="1" applyBorder="1" applyAlignment="1">
      <alignment horizontal="left" vertical="center" wrapText="1"/>
    </xf>
    <xf numFmtId="0" fontId="72" fillId="0" borderId="36" xfId="0" applyFont="1" applyBorder="1" applyAlignment="1">
      <alignment horizontal="left" vertical="center" wrapText="1"/>
    </xf>
    <xf numFmtId="0" fontId="67" fillId="0" borderId="18" xfId="0" applyFont="1" applyBorder="1" applyAlignment="1">
      <alignment horizontal="center" vertical="center" wrapText="1"/>
    </xf>
    <xf numFmtId="0" fontId="67" fillId="0" borderId="0" xfId="0" applyFont="1" applyAlignment="1">
      <alignment horizontal="center" vertical="center" wrapText="1"/>
    </xf>
    <xf numFmtId="0" fontId="67" fillId="0" borderId="19" xfId="0" applyFont="1" applyBorder="1" applyAlignment="1">
      <alignment horizontal="center" vertical="center" wrapText="1"/>
    </xf>
    <xf numFmtId="0" fontId="55" fillId="0" borderId="33" xfId="0" applyFont="1" applyBorder="1" applyAlignment="1">
      <alignment horizontal="center" vertical="center" wrapText="1"/>
    </xf>
    <xf numFmtId="0" fontId="55" fillId="0" borderId="27" xfId="0" applyFont="1" applyBorder="1" applyAlignment="1">
      <alignment horizontal="center" vertical="center" wrapText="1"/>
    </xf>
    <xf numFmtId="0" fontId="55" fillId="0" borderId="36" xfId="0" applyFont="1" applyBorder="1" applyAlignment="1">
      <alignment horizontal="center" vertical="center" wrapText="1"/>
    </xf>
    <xf numFmtId="0" fontId="54" fillId="0" borderId="12" xfId="0" applyFont="1" applyBorder="1" applyAlignment="1">
      <alignment horizontal="left" vertical="center" wrapText="1"/>
    </xf>
    <xf numFmtId="0" fontId="54" fillId="0" borderId="16" xfId="0" applyFont="1" applyBorder="1" applyAlignment="1">
      <alignment horizontal="left" vertical="center" wrapText="1"/>
    </xf>
    <xf numFmtId="0" fontId="54" fillId="0" borderId="17" xfId="0" applyFont="1" applyBorder="1" applyAlignment="1">
      <alignment horizontal="left" vertical="center" wrapText="1"/>
    </xf>
    <xf numFmtId="0" fontId="32" fillId="0" borderId="24" xfId="0" applyFont="1" applyBorder="1" applyAlignment="1">
      <alignment horizontal="left" vertical="center" wrapText="1"/>
    </xf>
    <xf numFmtId="0" fontId="32" fillId="0" borderId="64" xfId="0" applyFont="1" applyBorder="1" applyAlignment="1">
      <alignment horizontal="left" vertical="center" wrapText="1"/>
    </xf>
    <xf numFmtId="0" fontId="56" fillId="0" borderId="6" xfId="0" applyFont="1" applyBorder="1" applyAlignment="1">
      <alignment horizontal="left" vertical="center" wrapText="1"/>
    </xf>
    <xf numFmtId="0" fontId="56" fillId="0" borderId="8" xfId="0" applyFont="1" applyBorder="1" applyAlignment="1">
      <alignment horizontal="left" vertical="center" wrapText="1"/>
    </xf>
    <xf numFmtId="0" fontId="68" fillId="0" borderId="6" xfId="0" applyFont="1" applyBorder="1" applyAlignment="1">
      <alignment horizontal="left" vertical="center" wrapText="1"/>
    </xf>
    <xf numFmtId="0" fontId="68" fillId="0" borderId="8" xfId="0" applyFont="1" applyBorder="1" applyAlignment="1">
      <alignment horizontal="left" vertical="center" wrapText="1"/>
    </xf>
    <xf numFmtId="0" fontId="68" fillId="7" borderId="6" xfId="0" applyFont="1" applyFill="1" applyBorder="1" applyAlignment="1">
      <alignment horizontal="center" vertical="center" wrapText="1"/>
    </xf>
    <xf numFmtId="0" fontId="68" fillId="7" borderId="7" xfId="0" applyFont="1" applyFill="1" applyBorder="1" applyAlignment="1">
      <alignment horizontal="center" vertical="center" wrapText="1"/>
    </xf>
    <xf numFmtId="0" fontId="68" fillId="7" borderId="8" xfId="0" applyFont="1" applyFill="1" applyBorder="1" applyAlignment="1">
      <alignment horizontal="center" vertical="center" wrapText="1"/>
    </xf>
    <xf numFmtId="0" fontId="57" fillId="0" borderId="6" xfId="0" applyFont="1" applyBorder="1" applyAlignment="1">
      <alignment horizontal="left" vertical="center" wrapText="1"/>
    </xf>
    <xf numFmtId="0" fontId="57" fillId="0" borderId="7" xfId="0" applyFont="1" applyBorder="1" applyAlignment="1">
      <alignment horizontal="left" vertical="center" wrapText="1"/>
    </xf>
    <xf numFmtId="0" fontId="57" fillId="0" borderId="16" xfId="0" applyFont="1" applyBorder="1" applyAlignment="1">
      <alignment horizontal="left" vertical="center" wrapText="1"/>
    </xf>
    <xf numFmtId="0" fontId="39" fillId="24" borderId="34" xfId="0" applyFont="1" applyFill="1" applyBorder="1" applyAlignment="1">
      <alignment horizontal="center"/>
    </xf>
    <xf numFmtId="0" fontId="32" fillId="7" borderId="3" xfId="0" applyFont="1" applyFill="1" applyBorder="1" applyAlignment="1">
      <alignment horizontal="center" vertical="center" wrapText="1"/>
    </xf>
    <xf numFmtId="0" fontId="32" fillId="7" borderId="12" xfId="0" applyFont="1" applyFill="1" applyBorder="1" applyAlignment="1">
      <alignment horizontal="center" vertical="center" wrapText="1"/>
    </xf>
    <xf numFmtId="0" fontId="32" fillId="7" borderId="16" xfId="0" applyFont="1" applyFill="1" applyBorder="1" applyAlignment="1">
      <alignment horizontal="center" vertical="center" wrapText="1"/>
    </xf>
    <xf numFmtId="0" fontId="32" fillId="7" borderId="17" xfId="0" applyFont="1" applyFill="1" applyBorder="1" applyAlignment="1">
      <alignment horizontal="center" vertical="center" wrapText="1"/>
    </xf>
    <xf numFmtId="0" fontId="56" fillId="0" borderId="33" xfId="0" applyFont="1" applyBorder="1" applyAlignment="1">
      <alignment horizontal="left" vertical="center" wrapText="1"/>
    </xf>
    <xf numFmtId="0" fontId="56" fillId="0" borderId="36" xfId="0" applyFont="1" applyBorder="1" applyAlignment="1">
      <alignment horizontal="left" vertical="center" wrapText="1"/>
    </xf>
    <xf numFmtId="0" fontId="56" fillId="7" borderId="11" xfId="0" applyFont="1" applyFill="1" applyBorder="1" applyAlignment="1">
      <alignment horizontal="center" vertical="center" wrapText="1"/>
    </xf>
    <xf numFmtId="0" fontId="56" fillId="7" borderId="9" xfId="0" applyFont="1" applyFill="1" applyBorder="1" applyAlignment="1">
      <alignment horizontal="center" vertical="center" wrapText="1"/>
    </xf>
    <xf numFmtId="0" fontId="56" fillId="7" borderId="13"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53" fillId="28" borderId="33" xfId="0" applyFont="1" applyFill="1" applyBorder="1" applyAlignment="1">
      <alignment horizontal="center" vertical="center" wrapText="1"/>
    </xf>
    <xf numFmtId="0" fontId="53" fillId="28" borderId="36" xfId="0" applyFont="1" applyFill="1" applyBorder="1" applyAlignment="1">
      <alignment horizontal="center" vertical="center" wrapText="1"/>
    </xf>
    <xf numFmtId="0" fontId="66" fillId="0" borderId="33" xfId="0" applyFont="1" applyBorder="1" applyAlignment="1">
      <alignment horizontal="center" vertical="center" wrapText="1"/>
    </xf>
    <xf numFmtId="0" fontId="66" fillId="0" borderId="36" xfId="0" applyFont="1" applyBorder="1" applyAlignment="1">
      <alignment horizontal="center" vertical="center" wrapText="1"/>
    </xf>
    <xf numFmtId="0" fontId="66" fillId="0" borderId="29" xfId="0" applyFont="1" applyBorder="1" applyAlignment="1">
      <alignment horizontal="center" vertical="center" wrapText="1"/>
    </xf>
    <xf numFmtId="0" fontId="66" fillId="0" borderId="31" xfId="0" applyFont="1" applyBorder="1" applyAlignment="1">
      <alignment horizontal="center" vertical="center" wrapText="1"/>
    </xf>
    <xf numFmtId="0" fontId="0" fillId="0" borderId="71" xfId="0" applyBorder="1" applyAlignment="1">
      <alignment horizontal="center"/>
    </xf>
    <xf numFmtId="0" fontId="0" fillId="0" borderId="73" xfId="0" applyBorder="1" applyAlignment="1">
      <alignment horizontal="center"/>
    </xf>
    <xf numFmtId="0" fontId="39" fillId="24" borderId="26" xfId="0" applyFont="1" applyFill="1" applyBorder="1" applyAlignment="1">
      <alignment horizontal="center"/>
    </xf>
    <xf numFmtId="0" fontId="0" fillId="24" borderId="28" xfId="0" applyFill="1" applyBorder="1" applyAlignment="1">
      <alignment horizontal="center"/>
    </xf>
    <xf numFmtId="0" fontId="66" fillId="23" borderId="37" xfId="0" applyFont="1" applyFill="1" applyBorder="1" applyAlignment="1">
      <alignment horizontal="center" vertical="center" wrapText="1"/>
    </xf>
    <xf numFmtId="0" fontId="66" fillId="23" borderId="39" xfId="0" applyFont="1" applyFill="1" applyBorder="1" applyAlignment="1">
      <alignment horizontal="center" vertical="center" wrapText="1"/>
    </xf>
    <xf numFmtId="0" fontId="78" fillId="0" borderId="75" xfId="0" applyFont="1" applyBorder="1" applyAlignment="1">
      <alignment horizontal="left" vertical="center" wrapText="1"/>
    </xf>
    <xf numFmtId="0" fontId="78" fillId="0" borderId="76" xfId="0" applyFont="1" applyBorder="1" applyAlignment="1">
      <alignment horizontal="left" vertical="center" wrapText="1"/>
    </xf>
    <xf numFmtId="0" fontId="78" fillId="0" borderId="77" xfId="0" applyFont="1" applyBorder="1" applyAlignment="1">
      <alignment horizontal="left" vertical="center" wrapText="1"/>
    </xf>
    <xf numFmtId="0" fontId="42" fillId="24" borderId="29" xfId="0" applyFont="1" applyFill="1" applyBorder="1" applyAlignment="1">
      <alignment horizontal="center" vertical="center" wrapText="1"/>
    </xf>
    <xf numFmtId="0" fontId="42" fillId="24" borderId="31" xfId="0" applyFont="1" applyFill="1" applyBorder="1" applyAlignment="1">
      <alignment horizontal="center" vertical="center" wrapText="1"/>
    </xf>
    <xf numFmtId="0" fontId="42" fillId="24" borderId="37" xfId="0" applyFont="1" applyFill="1" applyBorder="1" applyAlignment="1">
      <alignment horizontal="center" vertical="center" wrapText="1"/>
    </xf>
    <xf numFmtId="0" fontId="42" fillId="24" borderId="39" xfId="0" applyFont="1" applyFill="1" applyBorder="1" applyAlignment="1">
      <alignment horizontal="center" vertical="center" wrapText="1"/>
    </xf>
    <xf numFmtId="0" fontId="63" fillId="0" borderId="33" xfId="0" applyFont="1" applyBorder="1" applyAlignment="1">
      <alignment horizontal="left" vertical="center" wrapText="1"/>
    </xf>
    <xf numFmtId="0" fontId="63" fillId="0" borderId="36" xfId="0" applyFont="1" applyBorder="1" applyAlignment="1">
      <alignment horizontal="left" vertical="center" wrapText="1"/>
    </xf>
    <xf numFmtId="0" fontId="67" fillId="0" borderId="6" xfId="0" applyFont="1" applyBorder="1" applyAlignment="1">
      <alignment horizontal="left" vertical="center" wrapText="1"/>
    </xf>
    <xf numFmtId="0" fontId="67" fillId="0" borderId="7" xfId="0" applyFont="1" applyBorder="1" applyAlignment="1">
      <alignment horizontal="left" vertical="center" wrapText="1"/>
    </xf>
    <xf numFmtId="0" fontId="63" fillId="7" borderId="6" xfId="0" applyFont="1" applyFill="1" applyBorder="1" applyAlignment="1">
      <alignment horizontal="center" vertical="center" wrapText="1"/>
    </xf>
    <xf numFmtId="0" fontId="63" fillId="7" borderId="7" xfId="0" applyFont="1" applyFill="1" applyBorder="1" applyAlignment="1">
      <alignment horizontal="center" vertical="center" wrapText="1"/>
    </xf>
    <xf numFmtId="0" fontId="63" fillId="7" borderId="8"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42" fillId="11" borderId="10" xfId="0" applyFont="1" applyFill="1" applyBorder="1" applyAlignment="1">
      <alignment horizontal="center" vertical="center" wrapText="1"/>
    </xf>
    <xf numFmtId="0" fontId="42" fillId="11" borderId="4" xfId="0" applyFont="1" applyFill="1" applyBorder="1" applyAlignment="1">
      <alignment horizontal="center" vertical="center" wrapText="1"/>
    </xf>
    <xf numFmtId="0" fontId="52" fillId="11" borderId="6" xfId="0" applyFont="1" applyFill="1" applyBorder="1" applyAlignment="1">
      <alignment horizontal="center" vertical="center" wrapText="1"/>
    </xf>
    <xf numFmtId="0" fontId="52" fillId="11" borderId="7" xfId="0" applyFont="1" applyFill="1" applyBorder="1" applyAlignment="1">
      <alignment horizontal="center" vertical="center" wrapText="1"/>
    </xf>
    <xf numFmtId="0" fontId="52" fillId="11" borderId="8" xfId="0" applyFont="1" applyFill="1" applyBorder="1" applyAlignment="1">
      <alignment horizontal="center" vertical="center" wrapText="1"/>
    </xf>
    <xf numFmtId="0" fontId="41" fillId="19" borderId="6" xfId="0" applyFont="1" applyFill="1" applyBorder="1" applyAlignment="1">
      <alignment horizontal="left" vertical="center" wrapText="1" indent="1"/>
    </xf>
    <xf numFmtId="0" fontId="41" fillId="19" borderId="7" xfId="0" applyFont="1" applyFill="1" applyBorder="1" applyAlignment="1">
      <alignment horizontal="left" vertical="center" wrapText="1" indent="1"/>
    </xf>
    <xf numFmtId="0" fontId="41" fillId="19" borderId="8" xfId="0" applyFont="1" applyFill="1" applyBorder="1" applyAlignment="1">
      <alignment horizontal="left" vertical="center" wrapText="1" indent="1"/>
    </xf>
    <xf numFmtId="0" fontId="41" fillId="20" borderId="6" xfId="0" applyFont="1" applyFill="1" applyBorder="1" applyAlignment="1">
      <alignment vertical="center" wrapText="1"/>
    </xf>
    <xf numFmtId="0" fontId="41" fillId="20" borderId="7" xfId="0" applyFont="1" applyFill="1" applyBorder="1" applyAlignment="1">
      <alignment vertical="center" wrapText="1"/>
    </xf>
    <xf numFmtId="0" fontId="41" fillId="20" borderId="8" xfId="0" applyFont="1" applyFill="1" applyBorder="1" applyAlignment="1">
      <alignment vertical="center" wrapText="1"/>
    </xf>
    <xf numFmtId="0" fontId="59" fillId="11" borderId="6" xfId="0" applyFont="1" applyFill="1" applyBorder="1" applyAlignment="1">
      <alignment horizontal="center" vertical="center" wrapText="1"/>
    </xf>
    <xf numFmtId="0" fontId="59" fillId="11" borderId="7" xfId="0" applyFont="1" applyFill="1" applyBorder="1" applyAlignment="1">
      <alignment horizontal="center" vertical="center" wrapText="1"/>
    </xf>
    <xf numFmtId="0" fontId="59" fillId="11" borderId="8" xfId="0" applyFont="1" applyFill="1" applyBorder="1" applyAlignment="1">
      <alignment horizontal="center" vertical="center" wrapText="1"/>
    </xf>
    <xf numFmtId="0" fontId="41" fillId="19" borderId="6" xfId="0" applyFont="1" applyFill="1" applyBorder="1" applyAlignment="1">
      <alignment horizontal="left" vertical="center" wrapText="1"/>
    </xf>
    <xf numFmtId="0" fontId="41" fillId="19" borderId="7" xfId="0" applyFont="1" applyFill="1" applyBorder="1" applyAlignment="1">
      <alignment horizontal="left" vertical="center" wrapText="1"/>
    </xf>
    <xf numFmtId="0" fontId="41" fillId="19" borderId="8" xfId="0" applyFont="1" applyFill="1" applyBorder="1" applyAlignment="1">
      <alignment horizontal="left" vertical="center" wrapText="1"/>
    </xf>
    <xf numFmtId="0" fontId="59" fillId="27" borderId="6" xfId="0" applyFont="1" applyFill="1" applyBorder="1" applyAlignment="1">
      <alignment horizontal="center" vertical="center" wrapText="1"/>
    </xf>
    <xf numFmtId="0" fontId="59" fillId="27" borderId="7" xfId="0" applyFont="1" applyFill="1" applyBorder="1" applyAlignment="1">
      <alignment horizontal="center" vertical="center" wrapText="1"/>
    </xf>
    <xf numFmtId="0" fontId="59" fillId="27" borderId="8" xfId="0" applyFont="1" applyFill="1" applyBorder="1" applyAlignment="1">
      <alignment horizontal="center" vertical="center" wrapText="1"/>
    </xf>
    <xf numFmtId="0" fontId="67" fillId="17" borderId="6" xfId="0" applyFont="1" applyFill="1" applyBorder="1" applyAlignment="1">
      <alignment horizontal="center" vertical="center" wrapText="1"/>
    </xf>
    <xf numFmtId="0" fontId="67" fillId="17" borderId="7" xfId="0" applyFont="1" applyFill="1" applyBorder="1" applyAlignment="1">
      <alignment horizontal="center" vertical="center" wrapText="1"/>
    </xf>
    <xf numFmtId="0" fontId="67" fillId="17" borderId="8" xfId="0" applyFont="1" applyFill="1" applyBorder="1" applyAlignment="1">
      <alignment horizontal="center" vertical="center" wrapText="1"/>
    </xf>
    <xf numFmtId="0" fontId="42" fillId="27" borderId="32" xfId="0" applyFont="1" applyFill="1" applyBorder="1" applyAlignment="1">
      <alignment horizontal="center" vertical="center" wrapText="1"/>
    </xf>
    <xf numFmtId="0" fontId="42" fillId="27" borderId="10" xfId="0" applyFont="1" applyFill="1" applyBorder="1" applyAlignment="1">
      <alignment horizontal="center" vertical="center" wrapText="1"/>
    </xf>
    <xf numFmtId="0" fontId="42" fillId="27" borderId="4" xfId="0" applyFont="1" applyFill="1" applyBorder="1" applyAlignment="1">
      <alignment horizontal="center" vertical="center" wrapText="1"/>
    </xf>
    <xf numFmtId="0" fontId="41" fillId="19" borderId="6" xfId="0" applyFont="1" applyFill="1" applyBorder="1" applyAlignment="1">
      <alignment vertical="center" wrapText="1"/>
    </xf>
    <xf numFmtId="0" fontId="41" fillId="19" borderId="7" xfId="0" applyFont="1" applyFill="1" applyBorder="1" applyAlignment="1">
      <alignment vertical="center" wrapText="1"/>
    </xf>
    <xf numFmtId="0" fontId="41" fillId="19" borderId="8" xfId="0" applyFont="1" applyFill="1" applyBorder="1" applyAlignment="1">
      <alignment vertical="center" wrapText="1"/>
    </xf>
    <xf numFmtId="0" fontId="41" fillId="20" borderId="6" xfId="0" applyFont="1" applyFill="1" applyBorder="1" applyAlignment="1">
      <alignment horizontal="left" vertical="center" wrapText="1" indent="1"/>
    </xf>
    <xf numFmtId="0" fontId="41" fillId="20" borderId="7" xfId="0" applyFont="1" applyFill="1" applyBorder="1" applyAlignment="1">
      <alignment horizontal="left" vertical="center" wrapText="1" indent="1"/>
    </xf>
    <xf numFmtId="0" fontId="41" fillId="20" borderId="8" xfId="0" applyFont="1" applyFill="1" applyBorder="1" applyAlignment="1">
      <alignment horizontal="left" vertical="center" wrapText="1" indent="1"/>
    </xf>
    <xf numFmtId="0" fontId="42" fillId="27" borderId="5" xfId="0" applyFont="1" applyFill="1" applyBorder="1" applyAlignment="1">
      <alignment horizontal="center" vertical="center" wrapText="1"/>
    </xf>
    <xf numFmtId="0" fontId="52" fillId="26" borderId="6" xfId="0" applyFont="1" applyFill="1" applyBorder="1" applyAlignment="1">
      <alignment horizontal="center" vertical="center" wrapText="1"/>
    </xf>
    <xf numFmtId="0" fontId="52" fillId="26" borderId="7" xfId="0" applyFont="1" applyFill="1" applyBorder="1" applyAlignment="1">
      <alignment horizontal="center" vertical="center" wrapText="1"/>
    </xf>
    <xf numFmtId="0" fontId="52" fillId="26" borderId="8" xfId="0" applyFont="1" applyFill="1" applyBorder="1" applyAlignment="1">
      <alignment horizontal="center" vertical="center" wrapText="1"/>
    </xf>
    <xf numFmtId="0" fontId="42" fillId="26" borderId="5" xfId="0" applyFont="1" applyFill="1" applyBorder="1" applyAlignment="1">
      <alignment horizontal="center" vertical="center" wrapText="1"/>
    </xf>
    <xf numFmtId="0" fontId="42" fillId="26" borderId="10" xfId="0" applyFont="1" applyFill="1" applyBorder="1" applyAlignment="1">
      <alignment horizontal="center" vertical="center" wrapText="1"/>
    </xf>
    <xf numFmtId="0" fontId="42" fillId="26" borderId="4" xfId="0" applyFont="1" applyFill="1" applyBorder="1" applyAlignment="1">
      <alignment horizontal="center" vertical="center" wrapText="1"/>
    </xf>
    <xf numFmtId="0" fontId="52" fillId="27" borderId="6" xfId="0" applyFont="1" applyFill="1" applyBorder="1" applyAlignment="1">
      <alignment horizontal="center" vertical="center" wrapText="1"/>
    </xf>
    <xf numFmtId="0" fontId="52" fillId="27" borderId="7" xfId="0" applyFont="1" applyFill="1" applyBorder="1" applyAlignment="1">
      <alignment horizontal="center" vertical="center" wrapText="1"/>
    </xf>
    <xf numFmtId="0" fontId="52" fillId="27" borderId="8" xfId="0" applyFont="1" applyFill="1" applyBorder="1" applyAlignment="1">
      <alignment horizontal="center" vertical="center" wrapText="1"/>
    </xf>
    <xf numFmtId="0" fontId="43" fillId="27" borderId="32" xfId="0" applyFont="1" applyFill="1" applyBorder="1" applyAlignment="1">
      <alignment horizontal="center" vertical="center" wrapText="1"/>
    </xf>
    <xf numFmtId="0" fontId="43" fillId="27" borderId="4" xfId="0" applyFont="1" applyFill="1" applyBorder="1" applyAlignment="1">
      <alignment horizontal="center" vertical="center" wrapText="1"/>
    </xf>
    <xf numFmtId="0" fontId="43" fillId="27" borderId="32" xfId="0" applyFont="1" applyFill="1" applyBorder="1" applyAlignment="1">
      <alignment vertical="center" wrapText="1"/>
    </xf>
    <xf numFmtId="0" fontId="43" fillId="27" borderId="4" xfId="0" applyFont="1" applyFill="1" applyBorder="1" applyAlignment="1">
      <alignment vertical="center" wrapText="1"/>
    </xf>
    <xf numFmtId="0" fontId="42" fillId="27" borderId="25" xfId="0" applyFont="1" applyFill="1" applyBorder="1" applyAlignment="1">
      <alignment horizontal="center" vertical="center" wrapText="1"/>
    </xf>
    <xf numFmtId="0" fontId="40" fillId="17" borderId="6" xfId="0" applyFont="1" applyFill="1" applyBorder="1" applyAlignment="1">
      <alignment horizontal="center" vertical="center" wrapText="1"/>
    </xf>
    <xf numFmtId="0" fontId="40" fillId="17" borderId="7" xfId="0" applyFont="1" applyFill="1" applyBorder="1" applyAlignment="1">
      <alignment horizontal="center" vertical="center" wrapText="1"/>
    </xf>
    <xf numFmtId="0" fontId="40" fillId="17" borderId="8" xfId="0" applyFont="1" applyFill="1" applyBorder="1" applyAlignment="1">
      <alignment horizontal="center" vertical="center" wrapText="1"/>
    </xf>
    <xf numFmtId="0" fontId="85" fillId="8" borderId="6" xfId="0" applyFont="1" applyFill="1" applyBorder="1" applyAlignment="1">
      <alignment horizontal="center" vertical="center" wrapText="1"/>
    </xf>
    <xf numFmtId="0" fontId="85" fillId="8" borderId="7" xfId="0" applyFont="1" applyFill="1" applyBorder="1" applyAlignment="1">
      <alignment horizontal="center" vertical="center" wrapText="1"/>
    </xf>
    <xf numFmtId="0" fontId="85" fillId="8" borderId="8" xfId="0" applyFont="1" applyFill="1" applyBorder="1" applyAlignment="1">
      <alignment horizontal="center" vertical="center" wrapText="1"/>
    </xf>
    <xf numFmtId="0" fontId="57" fillId="17" borderId="6" xfId="0" applyFont="1" applyFill="1" applyBorder="1" applyAlignment="1">
      <alignment horizontal="right" vertical="center" wrapText="1"/>
    </xf>
    <xf numFmtId="0" fontId="57" fillId="17" borderId="7" xfId="0" applyFont="1" applyFill="1" applyBorder="1" applyAlignment="1">
      <alignment horizontal="right" vertical="center" wrapText="1"/>
    </xf>
    <xf numFmtId="0" fontId="57" fillId="17" borderId="8" xfId="0" applyFont="1" applyFill="1" applyBorder="1" applyAlignment="1">
      <alignment horizontal="right" vertical="center" wrapText="1"/>
    </xf>
    <xf numFmtId="0" fontId="79" fillId="31" borderId="18" xfId="0" applyFont="1" applyFill="1" applyBorder="1" applyAlignment="1">
      <alignment horizontal="center" wrapText="1"/>
    </xf>
    <xf numFmtId="0" fontId="79" fillId="31" borderId="19" xfId="0" applyFont="1" applyFill="1" applyBorder="1" applyAlignment="1">
      <alignment horizontal="center" wrapText="1"/>
    </xf>
    <xf numFmtId="0" fontId="80" fillId="34" borderId="18" xfId="0" applyFont="1" applyFill="1" applyBorder="1" applyAlignment="1">
      <alignment horizontal="center" vertical="center"/>
    </xf>
    <xf numFmtId="0" fontId="80" fillId="34" borderId="0" xfId="0" applyFont="1" applyFill="1" applyAlignment="1">
      <alignment horizontal="center" vertical="center"/>
    </xf>
    <xf numFmtId="0" fontId="80" fillId="34" borderId="19" xfId="0" applyFont="1" applyFill="1" applyBorder="1" applyAlignment="1">
      <alignment horizontal="center" vertical="center"/>
    </xf>
    <xf numFmtId="0" fontId="87" fillId="17" borderId="6" xfId="0" applyFont="1" applyFill="1" applyBorder="1" applyAlignment="1">
      <alignment horizontal="center" vertical="center" wrapText="1"/>
    </xf>
    <xf numFmtId="0" fontId="87" fillId="17" borderId="7" xfId="0" applyFont="1" applyFill="1" applyBorder="1" applyAlignment="1">
      <alignment horizontal="center" vertical="center" wrapText="1"/>
    </xf>
    <xf numFmtId="0" fontId="87" fillId="17" borderId="8"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41" fillId="2" borderId="8" xfId="0" applyFont="1" applyFill="1" applyBorder="1" applyAlignment="1">
      <alignment horizontal="center" vertical="center" wrapText="1"/>
    </xf>
    <xf numFmtId="0" fontId="41" fillId="42" borderId="6" xfId="0" applyFont="1" applyFill="1" applyBorder="1" applyAlignment="1">
      <alignment horizontal="left" vertical="center" wrapText="1"/>
    </xf>
    <xf numFmtId="0" fontId="41" fillId="42" borderId="7" xfId="0" applyFont="1" applyFill="1" applyBorder="1" applyAlignment="1">
      <alignment horizontal="left" vertical="center" wrapText="1"/>
    </xf>
    <xf numFmtId="0" fontId="41" fillId="42" borderId="8" xfId="0" applyFont="1" applyFill="1" applyBorder="1" applyAlignment="1">
      <alignment horizontal="left" vertical="center" wrapText="1"/>
    </xf>
    <xf numFmtId="0" fontId="41" fillId="11" borderId="6" xfId="0" applyFont="1" applyFill="1" applyBorder="1" applyAlignment="1">
      <alignment vertical="center" wrapText="1"/>
    </xf>
    <xf numFmtId="0" fontId="41" fillId="11" borderId="7" xfId="0" applyFont="1" applyFill="1" applyBorder="1" applyAlignment="1">
      <alignment vertical="center" wrapText="1"/>
    </xf>
    <xf numFmtId="0" fontId="41" fillId="11" borderId="8" xfId="0" applyFont="1" applyFill="1" applyBorder="1" applyAlignment="1">
      <alignment vertical="center" wrapText="1"/>
    </xf>
    <xf numFmtId="0" fontId="41" fillId="11" borderId="6" xfId="0" applyFont="1" applyFill="1" applyBorder="1" applyAlignment="1">
      <alignment horizontal="left" vertical="center" wrapText="1"/>
    </xf>
    <xf numFmtId="0" fontId="41" fillId="11" borderId="7" xfId="0" applyFont="1" applyFill="1" applyBorder="1" applyAlignment="1">
      <alignment horizontal="left" vertical="center" wrapText="1"/>
    </xf>
    <xf numFmtId="0" fontId="41" fillId="11" borderId="8" xfId="0" applyFont="1" applyFill="1" applyBorder="1" applyAlignment="1">
      <alignment horizontal="left" vertical="center" wrapText="1"/>
    </xf>
    <xf numFmtId="0" fontId="52" fillId="11" borderId="6" xfId="0" applyFont="1" applyFill="1" applyBorder="1" applyAlignment="1">
      <alignment horizontal="left" vertical="top" wrapText="1"/>
    </xf>
    <xf numFmtId="0" fontId="52" fillId="11" borderId="7" xfId="0" applyFont="1" applyFill="1" applyBorder="1" applyAlignment="1">
      <alignment horizontal="left" vertical="top" wrapText="1"/>
    </xf>
    <xf numFmtId="0" fontId="52" fillId="11" borderId="8" xfId="0" applyFont="1" applyFill="1" applyBorder="1" applyAlignment="1">
      <alignment horizontal="left" vertical="top" wrapText="1"/>
    </xf>
    <xf numFmtId="0" fontId="83" fillId="35" borderId="58" xfId="0" applyFont="1" applyFill="1" applyBorder="1" applyAlignment="1">
      <alignment horizontal="center" vertical="center"/>
    </xf>
    <xf numFmtId="0" fontId="83" fillId="35" borderId="59" xfId="0" applyFont="1" applyFill="1" applyBorder="1" applyAlignment="1">
      <alignment horizontal="center" vertical="center"/>
    </xf>
    <xf numFmtId="0" fontId="83" fillId="35" borderId="60" xfId="0" applyFont="1" applyFill="1" applyBorder="1" applyAlignment="1">
      <alignment horizontal="center" vertical="center"/>
    </xf>
    <xf numFmtId="0" fontId="83" fillId="35" borderId="61" xfId="0" applyFont="1" applyFill="1" applyBorder="1" applyAlignment="1">
      <alignment horizontal="center" vertical="center"/>
    </xf>
    <xf numFmtId="0" fontId="36" fillId="37" borderId="79" xfId="0" applyFont="1" applyFill="1" applyBorder="1" applyAlignment="1">
      <alignment horizontal="center" vertical="center"/>
    </xf>
    <xf numFmtId="0" fontId="36" fillId="37" borderId="78" xfId="0" applyFont="1" applyFill="1" applyBorder="1" applyAlignment="1">
      <alignment horizontal="center" vertical="center"/>
    </xf>
    <xf numFmtId="0" fontId="36" fillId="37" borderId="79" xfId="0" applyFont="1" applyFill="1" applyBorder="1" applyAlignment="1">
      <alignment vertical="center" wrapText="1"/>
    </xf>
    <xf numFmtId="0" fontId="36" fillId="37" borderId="78" xfId="0" applyFont="1" applyFill="1" applyBorder="1" applyAlignment="1">
      <alignment vertical="center" wrapText="1"/>
    </xf>
    <xf numFmtId="0" fontId="36" fillId="37" borderId="81" xfId="0" applyFont="1" applyFill="1" applyBorder="1" applyAlignment="1">
      <alignment vertical="center" wrapText="1"/>
    </xf>
    <xf numFmtId="0" fontId="58" fillId="17" borderId="6" xfId="0" applyFont="1" applyFill="1" applyBorder="1" applyAlignment="1">
      <alignment horizontal="center" vertical="center" wrapText="1"/>
    </xf>
    <xf numFmtId="0" fontId="58" fillId="17" borderId="7" xfId="0" applyFont="1" applyFill="1" applyBorder="1" applyAlignment="1">
      <alignment horizontal="center" vertical="center" wrapText="1"/>
    </xf>
    <xf numFmtId="0" fontId="58" fillId="17" borderId="8" xfId="0" applyFont="1" applyFill="1" applyBorder="1" applyAlignment="1">
      <alignment horizontal="center" vertical="center" wrapText="1"/>
    </xf>
    <xf numFmtId="0" fontId="41" fillId="2" borderId="3" xfId="0" applyFont="1" applyFill="1" applyBorder="1" applyAlignment="1">
      <alignment horizontal="left" vertical="top" wrapText="1"/>
    </xf>
    <xf numFmtId="0" fontId="37" fillId="19" borderId="3" xfId="0" applyFont="1" applyFill="1" applyBorder="1" applyAlignment="1">
      <alignment horizontal="left" vertical="top" wrapText="1"/>
    </xf>
    <xf numFmtId="0" fontId="37" fillId="20" borderId="3" xfId="0" applyFont="1" applyFill="1" applyBorder="1" applyAlignment="1">
      <alignment horizontal="left" vertical="top" wrapText="1"/>
    </xf>
    <xf numFmtId="0" fontId="74" fillId="29" borderId="6" xfId="0" applyFont="1" applyFill="1" applyBorder="1" applyAlignment="1">
      <alignment horizontal="left" vertical="center" wrapText="1"/>
    </xf>
    <xf numFmtId="0" fontId="74" fillId="29" borderId="7" xfId="0" applyFont="1" applyFill="1" applyBorder="1" applyAlignment="1">
      <alignment horizontal="left" vertical="center" wrapText="1"/>
    </xf>
    <xf numFmtId="0" fontId="74" fillId="29" borderId="8" xfId="0" applyFont="1" applyFill="1" applyBorder="1" applyAlignment="1">
      <alignment horizontal="left" vertical="center" wrapText="1"/>
    </xf>
    <xf numFmtId="0" fontId="74" fillId="29" borderId="3" xfId="0" applyFont="1" applyFill="1" applyBorder="1" applyAlignment="1">
      <alignment horizontal="left" vertical="top" wrapText="1"/>
    </xf>
    <xf numFmtId="0" fontId="74" fillId="30" borderId="3" xfId="0" applyFont="1" applyFill="1" applyBorder="1" applyAlignment="1">
      <alignment horizontal="left" vertical="top"/>
    </xf>
    <xf numFmtId="0" fontId="14" fillId="0" borderId="11" xfId="0" applyFont="1" applyBorder="1" applyAlignment="1">
      <alignment horizontal="center" vertical="distributed"/>
    </xf>
    <xf numFmtId="0" fontId="14" fillId="0" borderId="13" xfId="0" applyFont="1" applyBorder="1" applyAlignment="1">
      <alignment horizontal="center" vertical="distributed"/>
    </xf>
    <xf numFmtId="0" fontId="14" fillId="0" borderId="12" xfId="0" applyFont="1" applyBorder="1" applyAlignment="1">
      <alignment horizontal="center" vertical="distributed"/>
    </xf>
    <xf numFmtId="0" fontId="14" fillId="0" borderId="17" xfId="0" applyFont="1" applyBorder="1" applyAlignment="1">
      <alignment horizontal="center" vertical="distributed"/>
    </xf>
    <xf numFmtId="0" fontId="0" fillId="0" borderId="18"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77" fillId="22" borderId="6" xfId="0" applyFont="1" applyFill="1" applyBorder="1" applyAlignment="1">
      <alignment horizontal="center" vertical="center" wrapText="1"/>
    </xf>
    <xf numFmtId="0" fontId="77" fillId="22" borderId="8" xfId="0" applyFont="1" applyFill="1" applyBorder="1" applyAlignment="1">
      <alignment horizontal="center" vertical="center" wrapText="1"/>
    </xf>
    <xf numFmtId="0" fontId="14" fillId="0" borderId="18" xfId="0" applyFont="1" applyBorder="1" applyAlignment="1">
      <alignment horizontal="center" vertical="distributed"/>
    </xf>
    <xf numFmtId="0" fontId="14" fillId="0" borderId="19" xfId="0" applyFont="1" applyBorder="1" applyAlignment="1">
      <alignment horizontal="center" vertical="distributed"/>
    </xf>
    <xf numFmtId="0" fontId="0" fillId="0" borderId="11" xfId="0" applyBorder="1" applyAlignment="1">
      <alignment horizontal="center"/>
    </xf>
    <xf numFmtId="0" fontId="0" fillId="0" borderId="9" xfId="0" applyBorder="1" applyAlignment="1">
      <alignment horizontal="center"/>
    </xf>
    <xf numFmtId="0" fontId="14" fillId="0" borderId="9" xfId="0" applyFont="1" applyBorder="1" applyAlignment="1">
      <alignment horizontal="center" vertical="distributed"/>
    </xf>
    <xf numFmtId="0" fontId="14" fillId="0" borderId="0" xfId="0" applyFont="1" applyAlignment="1">
      <alignment horizontal="center" vertical="distributed"/>
    </xf>
    <xf numFmtId="0" fontId="14" fillId="0" borderId="16" xfId="0" applyFont="1" applyBorder="1" applyAlignment="1">
      <alignment horizontal="center" vertical="distributed"/>
    </xf>
    <xf numFmtId="0" fontId="59" fillId="21" borderId="11" xfId="0" applyFont="1" applyFill="1" applyBorder="1" applyAlignment="1">
      <alignment horizontal="left" vertical="center" wrapText="1"/>
    </xf>
    <xf numFmtId="0" fontId="59" fillId="21" borderId="9" xfId="0" applyFont="1" applyFill="1" applyBorder="1" applyAlignment="1">
      <alignment horizontal="left" vertical="center" wrapText="1"/>
    </xf>
    <xf numFmtId="0" fontId="34" fillId="0" borderId="3" xfId="0" applyFont="1" applyBorder="1" applyAlignment="1">
      <alignment horizontal="left" vertical="center" wrapText="1"/>
    </xf>
    <xf numFmtId="0" fontId="34" fillId="0" borderId="3" xfId="0" applyFont="1" applyBorder="1" applyAlignment="1">
      <alignment horizontal="center" vertical="center"/>
    </xf>
    <xf numFmtId="0" fontId="34" fillId="0" borderId="3" xfId="0" applyFont="1" applyBorder="1" applyAlignment="1">
      <alignment horizontal="center" vertical="center" wrapText="1"/>
    </xf>
    <xf numFmtId="0" fontId="36" fillId="0" borderId="3" xfId="0" applyFont="1" applyBorder="1" applyAlignment="1">
      <alignment horizontal="left" vertical="center" wrapText="1"/>
    </xf>
    <xf numFmtId="0" fontId="36" fillId="0" borderId="3" xfId="0" applyFont="1" applyBorder="1" applyAlignment="1">
      <alignment horizontal="center" vertical="center" wrapText="1"/>
    </xf>
    <xf numFmtId="0" fontId="32" fillId="21" borderId="11" xfId="0" applyFont="1" applyFill="1" applyBorder="1" applyAlignment="1">
      <alignment horizontal="center" vertical="center"/>
    </xf>
    <xf numFmtId="0" fontId="32" fillId="21" borderId="9" xfId="0" applyFont="1" applyFill="1" applyBorder="1" applyAlignment="1">
      <alignment horizontal="center" vertical="center"/>
    </xf>
    <xf numFmtId="0" fontId="32" fillId="21" borderId="13" xfId="0" applyFont="1" applyFill="1" applyBorder="1" applyAlignment="1">
      <alignment horizontal="center" vertical="center"/>
    </xf>
    <xf numFmtId="0" fontId="32" fillId="21" borderId="12" xfId="0" applyFont="1" applyFill="1" applyBorder="1" applyAlignment="1">
      <alignment horizontal="center" vertical="center"/>
    </xf>
    <xf numFmtId="0" fontId="32" fillId="21" borderId="16" xfId="0" applyFont="1" applyFill="1" applyBorder="1" applyAlignment="1">
      <alignment horizontal="center" vertical="center"/>
    </xf>
    <xf numFmtId="0" fontId="32" fillId="21" borderId="17" xfId="0" applyFont="1" applyFill="1" applyBorder="1" applyAlignment="1">
      <alignment horizontal="center" vertical="center"/>
    </xf>
    <xf numFmtId="0" fontId="59" fillId="21" borderId="3" xfId="0" applyFont="1" applyFill="1" applyBorder="1" applyAlignment="1">
      <alignment horizontal="left" vertical="center" wrapText="1"/>
    </xf>
    <xf numFmtId="0" fontId="36" fillId="22" borderId="9" xfId="0" applyFont="1" applyFill="1" applyBorder="1" applyAlignment="1">
      <alignment horizontal="center" vertical="center" wrapText="1"/>
    </xf>
    <xf numFmtId="0" fontId="36" fillId="22" borderId="13" xfId="0" applyFont="1" applyFill="1" applyBorder="1" applyAlignment="1">
      <alignment horizontal="center" vertical="center" wrapText="1"/>
    </xf>
    <xf numFmtId="0" fontId="36" fillId="22" borderId="0" xfId="0" applyFont="1" applyFill="1" applyAlignment="1">
      <alignment horizontal="center" vertical="center" wrapText="1"/>
    </xf>
    <xf numFmtId="0" fontId="36" fillId="22" borderId="19" xfId="0" applyFont="1" applyFill="1" applyBorder="1" applyAlignment="1">
      <alignment horizontal="center" vertical="center" wrapText="1"/>
    </xf>
    <xf numFmtId="0" fontId="59" fillId="21" borderId="11" xfId="0" applyFont="1" applyFill="1" applyBorder="1" applyAlignment="1">
      <alignment horizontal="center" vertical="center" wrapText="1"/>
    </xf>
    <xf numFmtId="0" fontId="59" fillId="21" borderId="9" xfId="0" applyFont="1" applyFill="1" applyBorder="1" applyAlignment="1">
      <alignment horizontal="center" vertical="center" wrapText="1"/>
    </xf>
    <xf numFmtId="0" fontId="59" fillId="21" borderId="13" xfId="0" applyFont="1" applyFill="1" applyBorder="1" applyAlignment="1">
      <alignment horizontal="center" vertical="center" wrapText="1"/>
    </xf>
    <xf numFmtId="0" fontId="59" fillId="21" borderId="12" xfId="0" applyFont="1" applyFill="1" applyBorder="1" applyAlignment="1">
      <alignment horizontal="center" vertical="center" wrapText="1"/>
    </xf>
    <xf numFmtId="0" fontId="59" fillId="21" borderId="16" xfId="0" applyFont="1" applyFill="1" applyBorder="1" applyAlignment="1">
      <alignment horizontal="center" vertical="center" wrapText="1"/>
    </xf>
    <xf numFmtId="0" fontId="59" fillId="21" borderId="17" xfId="0" applyFont="1" applyFill="1" applyBorder="1" applyAlignment="1">
      <alignment horizontal="center" vertical="center" wrapText="1"/>
    </xf>
    <xf numFmtId="0" fontId="36" fillId="0" borderId="3" xfId="0" applyFont="1" applyBorder="1" applyAlignment="1">
      <alignment horizontal="center" vertical="center"/>
    </xf>
    <xf numFmtId="0" fontId="59" fillId="21" borderId="6" xfId="0" applyFont="1" applyFill="1" applyBorder="1" applyAlignment="1">
      <alignment horizontal="center" vertical="center" wrapText="1"/>
    </xf>
    <xf numFmtId="0" fontId="59" fillId="21" borderId="7" xfId="0" applyFont="1" applyFill="1" applyBorder="1" applyAlignment="1">
      <alignment horizontal="center" vertical="center" wrapText="1"/>
    </xf>
    <xf numFmtId="0" fontId="59" fillId="21" borderId="8" xfId="0" applyFont="1" applyFill="1" applyBorder="1" applyAlignment="1">
      <alignment horizontal="center" vertical="center" wrapText="1"/>
    </xf>
    <xf numFmtId="0" fontId="59" fillId="22" borderId="6" xfId="0" applyFont="1" applyFill="1" applyBorder="1" applyAlignment="1">
      <alignment horizontal="left" vertical="center"/>
    </xf>
    <xf numFmtId="0" fontId="59" fillId="22" borderId="7" xfId="0" applyFont="1" applyFill="1" applyBorder="1" applyAlignment="1">
      <alignment horizontal="left" vertical="center"/>
    </xf>
    <xf numFmtId="0" fontId="59" fillId="22" borderId="8" xfId="0" applyFont="1" applyFill="1" applyBorder="1" applyAlignment="1">
      <alignment horizontal="left" vertical="center"/>
    </xf>
    <xf numFmtId="0" fontId="36" fillId="0" borderId="3" xfId="0" applyFont="1" applyBorder="1" applyAlignment="1">
      <alignment vertical="center" wrapText="1"/>
    </xf>
    <xf numFmtId="0" fontId="38" fillId="0" borderId="3" xfId="0" applyFont="1" applyBorder="1" applyAlignment="1">
      <alignment vertical="center" wrapText="1"/>
    </xf>
    <xf numFmtId="0" fontId="34" fillId="0" borderId="5" xfId="0" applyFont="1" applyBorder="1" applyAlignment="1">
      <alignment horizontal="left" vertical="center" wrapText="1"/>
    </xf>
    <xf numFmtId="0" fontId="37" fillId="2" borderId="3" xfId="0" applyFont="1" applyFill="1" applyBorder="1" applyAlignment="1">
      <alignment horizontal="center" vertical="center" wrapText="1"/>
    </xf>
    <xf numFmtId="0" fontId="35" fillId="2" borderId="3" xfId="0" applyFont="1" applyFill="1" applyBorder="1" applyAlignment="1">
      <alignment horizontal="center" vertical="justify"/>
    </xf>
    <xf numFmtId="0" fontId="32" fillId="16" borderId="11" xfId="0" applyFont="1" applyFill="1" applyBorder="1" applyAlignment="1">
      <alignment horizontal="center" vertical="center"/>
    </xf>
    <xf numFmtId="0" fontId="32" fillId="16" borderId="9" xfId="0" applyFont="1" applyFill="1" applyBorder="1" applyAlignment="1">
      <alignment horizontal="center" vertical="center"/>
    </xf>
    <xf numFmtId="0" fontId="32" fillId="16" borderId="13" xfId="0" applyFont="1" applyFill="1" applyBorder="1" applyAlignment="1">
      <alignment horizontal="center" vertical="center"/>
    </xf>
    <xf numFmtId="0" fontId="32" fillId="16" borderId="12" xfId="0" applyFont="1" applyFill="1" applyBorder="1" applyAlignment="1">
      <alignment horizontal="center" vertical="center"/>
    </xf>
    <xf numFmtId="0" fontId="32" fillId="16" borderId="16" xfId="0" applyFont="1" applyFill="1" applyBorder="1" applyAlignment="1">
      <alignment horizontal="center" vertical="center"/>
    </xf>
    <xf numFmtId="0" fontId="32" fillId="16" borderId="17" xfId="0" applyFont="1" applyFill="1" applyBorder="1" applyAlignment="1">
      <alignment horizontal="center" vertical="center"/>
    </xf>
    <xf numFmtId="0" fontId="0" fillId="0" borderId="13" xfId="0" applyBorder="1" applyAlignment="1">
      <alignment horizontal="center"/>
    </xf>
    <xf numFmtId="0" fontId="0" fillId="0" borderId="19" xfId="0" applyBorder="1" applyAlignment="1">
      <alignment horizontal="center"/>
    </xf>
    <xf numFmtId="0" fontId="37" fillId="2" borderId="5" xfId="0" applyFont="1" applyFill="1" applyBorder="1" applyAlignment="1">
      <alignment horizontal="center" vertical="center" wrapText="1"/>
    </xf>
    <xf numFmtId="0" fontId="35" fillId="2" borderId="5" xfId="0" applyFont="1" applyFill="1" applyBorder="1" applyAlignment="1">
      <alignment horizontal="center" vertical="justify"/>
    </xf>
    <xf numFmtId="0" fontId="35" fillId="2" borderId="3" xfId="0" applyFont="1" applyFill="1" applyBorder="1" applyAlignment="1">
      <alignment horizontal="center" vertical="center" wrapText="1"/>
    </xf>
    <xf numFmtId="0" fontId="35" fillId="2" borderId="5" xfId="0" applyFont="1" applyFill="1" applyBorder="1" applyAlignment="1">
      <alignment horizontal="center" vertical="center" wrapText="1"/>
    </xf>
  </cellXfs>
  <cellStyles count="4">
    <cellStyle name="Heading 1" xfId="1" builtinId="16"/>
    <cellStyle name="Normal" xfId="0" builtinId="0"/>
    <cellStyle name="Note" xfId="2" builtinId="10"/>
    <cellStyle name="Percent" xfId="3" builtinId="5"/>
  </cellStyles>
  <dxfs count="0"/>
  <tableStyles count="0" defaultTableStyle="TableStyleMedium2" defaultPivotStyle="PivotStyleLight16"/>
  <colors>
    <mruColors>
      <color rgb="FFFDEDA9"/>
      <color rgb="FFFA9986"/>
      <color rgb="FFFDD0C7"/>
      <color rgb="FFEE87F1"/>
      <color rgb="FF0033CC"/>
      <color rgb="FFE91173"/>
      <color rgb="FF13CEE7"/>
      <color rgb="FFE1E4C2"/>
      <color rgb="FF00CC0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ysClr val="windowText" lastClr="000000"/>
                </a:solidFill>
                <a:latin typeface="+mj-lt"/>
                <a:ea typeface="+mn-ea"/>
                <a:cs typeface="+mn-cs"/>
              </a:defRPr>
            </a:pPr>
            <a:r>
              <a:rPr lang="en-US" sz="1200" b="1" baseline="0">
                <a:latin typeface="+mj-lt"/>
              </a:rPr>
              <a:t>Progress Chart for Regulations &amp; Standards - Phase 1 </a:t>
            </a:r>
            <a:endParaRPr lang="en-US" sz="1200" b="1">
              <a:latin typeface="+mj-lt"/>
            </a:endParaRPr>
          </a:p>
        </c:rich>
      </c:tx>
      <c:layout>
        <c:manualLayout>
          <c:xMode val="edge"/>
          <c:yMode val="edge"/>
          <c:x val="0.21776922233615151"/>
          <c:y val="3.5044288991773032E-2"/>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ysClr val="windowText" lastClr="000000"/>
              </a:solidFill>
              <a:latin typeface="+mj-lt"/>
              <a:ea typeface="+mn-ea"/>
              <a:cs typeface="+mn-cs"/>
            </a:defRPr>
          </a:pPr>
          <a:endParaRPr lang="en-US"/>
        </a:p>
      </c:txPr>
    </c:title>
    <c:autoTitleDeleted val="0"/>
    <c:plotArea>
      <c:layout>
        <c:manualLayout>
          <c:layoutTarget val="inner"/>
          <c:xMode val="edge"/>
          <c:yMode val="edge"/>
          <c:x val="4.9007048953388983E-2"/>
          <c:y val="8.5967576200625923E-2"/>
          <c:w val="0.93194532882478509"/>
          <c:h val="0.5881869799832069"/>
        </c:manualLayout>
      </c:layout>
      <c:barChart>
        <c:barDir val="col"/>
        <c:grouping val="clustered"/>
        <c:varyColors val="0"/>
        <c:ser>
          <c:idx val="0"/>
          <c:order val="0"/>
          <c:tx>
            <c:strRef>
              <c:f>'Summary of Progress Chart -Ph 1'!$C$1:$C$3</c:f>
              <c:strCache>
                <c:ptCount val="3"/>
                <c:pt idx="0">
                  <c:v>Summary of Progress for Regulations &amp; Standards - Phase 1</c:v>
                </c:pt>
                <c:pt idx="2">
                  <c:v>Regulations</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13500000" scaled="1"/>
              <a:tileRect/>
            </a:gradFill>
            <a:ln w="9525" cap="flat" cmpd="sng" algn="ctr">
              <a:solidFill>
                <a:sysClr val="windowText" lastClr="000000"/>
              </a:solidFill>
              <a:round/>
            </a:ln>
            <a:effectLst>
              <a:outerShdw blurRad="40000" dist="20000" dir="5400000" rotWithShape="0">
                <a:srgbClr val="000000">
                  <a:alpha val="38000"/>
                </a:srgbClr>
              </a:outerShdw>
            </a:effectLst>
          </c:spPr>
          <c:invertIfNegative val="0"/>
          <c:dLbls>
            <c:dLbl>
              <c:idx val="0"/>
              <c:layout>
                <c:manualLayout>
                  <c:x val="0"/>
                  <c:y val="6.826897729486871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EE-4F69-B108-D17495F3A1B6}"/>
                </c:ext>
              </c:extLst>
            </c:dLbl>
            <c:dLbl>
              <c:idx val="1"/>
              <c:layout>
                <c:manualLayout>
                  <c:x val="-2.1164024690917748E-3"/>
                  <c:y val="2.29048532141135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EE-4F69-B108-D17495F3A1B6}"/>
                </c:ext>
              </c:extLst>
            </c:dLbl>
            <c:dLbl>
              <c:idx val="2"/>
              <c:layout>
                <c:manualLayout>
                  <c:x val="0"/>
                  <c:y val="-1.891744884423534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1EE-4F69-B108-D17495F3A1B6}"/>
                </c:ext>
              </c:extLst>
            </c:dLbl>
            <c:dLbl>
              <c:idx val="8"/>
              <c:layout>
                <c:manualLayout>
                  <c:x val="0"/>
                  <c:y val="1.31027289711056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39-4A8B-BE13-78175B08D42D}"/>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'Summary of Progress Chart -Ph 1'!$A$4:$B$12</c:f>
              <c:multiLvlStrCache>
                <c:ptCount val="9"/>
                <c:lvl>
                  <c:pt idx="0">
                    <c:v>Regulations and Standards to be drafted for 2015/2016</c:v>
                  </c:pt>
                  <c:pt idx="1">
                    <c:v>Reviewed by Legal Services</c:v>
                  </c:pt>
                  <c:pt idx="2">
                    <c:v>Circulated to Industry</c:v>
                  </c:pt>
                  <c:pt idx="3">
                    <c:v>Standards reviewed by Industry</c:v>
                  </c:pt>
                  <c:pt idx="4">
                    <c:v>Not sent to Industry (To be held back)</c:v>
                  </c:pt>
                  <c:pt idx="5">
                    <c:v>Items elevated to Regulations</c:v>
                  </c:pt>
                  <c:pt idx="6">
                    <c:v>Items scrapped/deleted</c:v>
                  </c:pt>
                  <c:pt idx="7">
                    <c:v>Standards to be drafted for the new Financial Year</c:v>
                  </c:pt>
                  <c:pt idx="8">
                    <c:v>Regulations and Standards submitted to MoF</c:v>
                  </c:pt>
                </c:lvl>
                <c:lvl>
                  <c:pt idx="0">
                    <c:v>1</c:v>
                  </c:pt>
                  <c:pt idx="1">
                    <c:v>2</c:v>
                  </c:pt>
                  <c:pt idx="2">
                    <c:v>3</c:v>
                  </c:pt>
                  <c:pt idx="3">
                    <c:v>4</c:v>
                  </c:pt>
                  <c:pt idx="4">
                    <c:v>5</c:v>
                  </c:pt>
                  <c:pt idx="5">
                    <c:v>6</c:v>
                  </c:pt>
                  <c:pt idx="6">
                    <c:v>7</c:v>
                  </c:pt>
                  <c:pt idx="7">
                    <c:v>8</c:v>
                  </c:pt>
                  <c:pt idx="8">
                    <c:v>9</c:v>
                  </c:pt>
                </c:lvl>
              </c:multiLvlStrCache>
            </c:multiLvlStrRef>
          </c:cat>
          <c:val>
            <c:numRef>
              <c:f>'Summary of Progress Chart -Ph 1'!$C$4:$C$12</c:f>
              <c:numCache>
                <c:formatCode>General</c:formatCode>
                <c:ptCount val="9"/>
                <c:pt idx="0">
                  <c:v>10</c:v>
                </c:pt>
                <c:pt idx="1">
                  <c:v>10</c:v>
                </c:pt>
                <c:pt idx="2">
                  <c:v>9</c:v>
                </c:pt>
                <c:pt idx="3">
                  <c:v>0</c:v>
                </c:pt>
                <c:pt idx="4">
                  <c:v>0</c:v>
                </c:pt>
                <c:pt idx="5">
                  <c:v>0</c:v>
                </c:pt>
                <c:pt idx="6">
                  <c:v>0</c:v>
                </c:pt>
                <c:pt idx="7">
                  <c:v>0</c:v>
                </c:pt>
                <c:pt idx="8">
                  <c:v>9</c:v>
                </c:pt>
              </c:numCache>
            </c:numRef>
          </c:val>
          <c:extLst>
            <c:ext xmlns:c16="http://schemas.microsoft.com/office/drawing/2014/chart" uri="{C3380CC4-5D6E-409C-BE32-E72D297353CC}">
              <c16:uniqueId val="{00000000-2DA6-4753-8CC0-9C6690D61ADB}"/>
            </c:ext>
          </c:extLst>
        </c:ser>
        <c:ser>
          <c:idx val="1"/>
          <c:order val="1"/>
          <c:tx>
            <c:strRef>
              <c:f>'Summary of Progress Chart -Ph 1'!$D$1:$D$3</c:f>
              <c:strCache>
                <c:ptCount val="3"/>
                <c:pt idx="0">
                  <c:v>Summary of Progress for Regulations &amp; Standards - Phase 1</c:v>
                </c:pt>
                <c:pt idx="2">
                  <c:v>Standards</c:v>
                </c:pt>
              </c:strCache>
            </c:strRef>
          </c:tx>
          <c:spPr>
            <a:gradFill flip="none" rotWithShape="1">
              <a:gsLst>
                <a:gs pos="0">
                  <a:schemeClr val="accent3">
                    <a:lumMod val="40000"/>
                    <a:lumOff val="60000"/>
                    <a:shade val="30000"/>
                    <a:satMod val="115000"/>
                  </a:schemeClr>
                </a:gs>
                <a:gs pos="50000">
                  <a:schemeClr val="accent3">
                    <a:lumMod val="40000"/>
                    <a:lumOff val="60000"/>
                    <a:shade val="67500"/>
                    <a:satMod val="115000"/>
                  </a:schemeClr>
                </a:gs>
                <a:gs pos="100000">
                  <a:schemeClr val="accent3">
                    <a:lumMod val="40000"/>
                    <a:lumOff val="60000"/>
                    <a:shade val="100000"/>
                    <a:satMod val="115000"/>
                  </a:schemeClr>
                </a:gs>
              </a:gsLst>
              <a:path path="circle">
                <a:fillToRect l="100000" t="100000"/>
              </a:path>
              <a:tileRect r="-100000" b="-100000"/>
            </a:gradFill>
            <a:ln w="9525" cap="flat" cmpd="sng" algn="ctr">
              <a:solidFill>
                <a:sysClr val="windowText" lastClr="000000"/>
              </a:solidFill>
              <a:round/>
            </a:ln>
            <a:effectLst>
              <a:outerShdw blurRad="40000" dist="20000" dir="5400000" rotWithShape="0">
                <a:srgbClr val="000000">
                  <a:alpha val="38000"/>
                </a:srgbClr>
              </a:outerShdw>
            </a:effectLst>
          </c:spPr>
          <c:invertIfNegative val="0"/>
          <c:dLbls>
            <c:dLbl>
              <c:idx val="0"/>
              <c:layout>
                <c:manualLayout>
                  <c:x val="-1.8919630080029711E-17"/>
                  <c:y val="5.259863559139275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1EE-4F69-B108-D17495F3A1B6}"/>
                </c:ext>
              </c:extLst>
            </c:dLbl>
            <c:dLbl>
              <c:idx val="1"/>
              <c:layout>
                <c:manualLayout>
                  <c:x val="0"/>
                  <c:y val="2.480551654490082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1EE-4F69-B108-D17495F3A1B6}"/>
                </c:ext>
              </c:extLst>
            </c:dLbl>
            <c:dLbl>
              <c:idx val="2"/>
              <c:layout>
                <c:manualLayout>
                  <c:x val="0"/>
                  <c:y val="-1.90672672466160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1EE-4F69-B108-D17495F3A1B6}"/>
                </c:ext>
              </c:extLst>
            </c:dLbl>
            <c:dLbl>
              <c:idx val="3"/>
              <c:layout>
                <c:manualLayout>
                  <c:x val="-4.2328049381836277E-3"/>
                  <c:y val="8.5912134480159159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1EE-4F69-B108-D17495F3A1B6}"/>
                </c:ext>
              </c:extLst>
            </c:dLbl>
            <c:dLbl>
              <c:idx val="4"/>
              <c:layout>
                <c:manualLayout>
                  <c:x val="-2.1825608769838567E-3"/>
                  <c:y val="1.965154140794758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1EE-4F69-B108-D17495F3A1B6}"/>
                </c:ext>
              </c:extLst>
            </c:dLbl>
            <c:dLbl>
              <c:idx val="5"/>
              <c:layout>
                <c:manualLayout>
                  <c:x val="0"/>
                  <c:y val="6.699002473076281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39-4A8B-BE13-78175B08D42D}"/>
                </c:ext>
              </c:extLst>
            </c:dLbl>
            <c:dLbl>
              <c:idx val="6"/>
              <c:layout>
                <c:manualLayout>
                  <c:x val="0"/>
                  <c:y val="1.559422346057293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39-4A8B-BE13-78175B08D42D}"/>
                </c:ext>
              </c:extLst>
            </c:dLbl>
            <c:dLbl>
              <c:idx val="7"/>
              <c:layout>
                <c:manualLayout>
                  <c:x val="0"/>
                  <c:y val="1.00448142672122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39-4A8B-BE13-78175B08D42D}"/>
                </c:ext>
              </c:extLst>
            </c:dLbl>
            <c:dLbl>
              <c:idx val="8"/>
              <c:layout>
                <c:manualLayout>
                  <c:x val="0"/>
                  <c:y val="-1.90672672466160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39-4A8B-BE13-78175B08D42D}"/>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en-N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'Summary of Progress Chart -Ph 1'!$A$4:$B$12</c:f>
              <c:multiLvlStrCache>
                <c:ptCount val="9"/>
                <c:lvl>
                  <c:pt idx="0">
                    <c:v>Regulations and Standards to be drafted for 2015/2016</c:v>
                  </c:pt>
                  <c:pt idx="1">
                    <c:v>Reviewed by Legal Services</c:v>
                  </c:pt>
                  <c:pt idx="2">
                    <c:v>Circulated to Industry</c:v>
                  </c:pt>
                  <c:pt idx="3">
                    <c:v>Standards reviewed by Industry</c:v>
                  </c:pt>
                  <c:pt idx="4">
                    <c:v>Not sent to Industry (To be held back)</c:v>
                  </c:pt>
                  <c:pt idx="5">
                    <c:v>Items elevated to Regulations</c:v>
                  </c:pt>
                  <c:pt idx="6">
                    <c:v>Items scrapped/deleted</c:v>
                  </c:pt>
                  <c:pt idx="7">
                    <c:v>Standards to be drafted for the new Financial Year</c:v>
                  </c:pt>
                  <c:pt idx="8">
                    <c:v>Regulations and Standards submitted to MoF</c:v>
                  </c:pt>
                </c:lvl>
                <c:lvl>
                  <c:pt idx="0">
                    <c:v>1</c:v>
                  </c:pt>
                  <c:pt idx="1">
                    <c:v>2</c:v>
                  </c:pt>
                  <c:pt idx="2">
                    <c:v>3</c:v>
                  </c:pt>
                  <c:pt idx="3">
                    <c:v>4</c:v>
                  </c:pt>
                  <c:pt idx="4">
                    <c:v>5</c:v>
                  </c:pt>
                  <c:pt idx="5">
                    <c:v>6</c:v>
                  </c:pt>
                  <c:pt idx="6">
                    <c:v>7</c:v>
                  </c:pt>
                  <c:pt idx="7">
                    <c:v>8</c:v>
                  </c:pt>
                  <c:pt idx="8">
                    <c:v>9</c:v>
                  </c:pt>
                </c:lvl>
              </c:multiLvlStrCache>
            </c:multiLvlStrRef>
          </c:cat>
          <c:val>
            <c:numRef>
              <c:f>'Summary of Progress Chart -Ph 1'!$D$4:$D$12</c:f>
              <c:numCache>
                <c:formatCode>General</c:formatCode>
                <c:ptCount val="9"/>
                <c:pt idx="0">
                  <c:v>69</c:v>
                </c:pt>
                <c:pt idx="1">
                  <c:v>69</c:v>
                </c:pt>
                <c:pt idx="2">
                  <c:v>65</c:v>
                </c:pt>
                <c:pt idx="3">
                  <c:v>53</c:v>
                </c:pt>
                <c:pt idx="4">
                  <c:v>3</c:v>
                </c:pt>
                <c:pt idx="5">
                  <c:v>2</c:v>
                </c:pt>
                <c:pt idx="6">
                  <c:v>4</c:v>
                </c:pt>
                <c:pt idx="7">
                  <c:v>28</c:v>
                </c:pt>
                <c:pt idx="8">
                  <c:v>59</c:v>
                </c:pt>
              </c:numCache>
            </c:numRef>
          </c:val>
          <c:extLst>
            <c:ext xmlns:c16="http://schemas.microsoft.com/office/drawing/2014/chart" uri="{C3380CC4-5D6E-409C-BE32-E72D297353CC}">
              <c16:uniqueId val="{00000001-2DA6-4753-8CC0-9C6690D61ADB}"/>
            </c:ext>
          </c:extLst>
        </c:ser>
        <c:ser>
          <c:idx val="2"/>
          <c:order val="2"/>
          <c:tx>
            <c:strRef>
              <c:f>'Summary of Progress Chart -Ph 1'!$E$1:$E$3</c:f>
              <c:strCache>
                <c:ptCount val="3"/>
                <c:pt idx="0">
                  <c:v>Summary of Progress for Regulations &amp; Standards - Phase 1</c:v>
                </c:pt>
                <c:pt idx="2">
                  <c:v>Total</c:v>
                </c:pt>
              </c:strCache>
            </c:strRef>
          </c:tx>
          <c:spPr>
            <a:gradFill flip="none" rotWithShape="1">
              <a:gsLst>
                <a:gs pos="0">
                  <a:schemeClr val="accent1">
                    <a:lumMod val="40000"/>
                    <a:lumOff val="60000"/>
                    <a:shade val="30000"/>
                    <a:satMod val="115000"/>
                  </a:schemeClr>
                </a:gs>
                <a:gs pos="50000">
                  <a:schemeClr val="accent1">
                    <a:lumMod val="40000"/>
                    <a:lumOff val="60000"/>
                    <a:shade val="67500"/>
                    <a:satMod val="115000"/>
                  </a:schemeClr>
                </a:gs>
                <a:gs pos="100000">
                  <a:schemeClr val="accent1">
                    <a:lumMod val="40000"/>
                    <a:lumOff val="60000"/>
                    <a:shade val="100000"/>
                    <a:satMod val="115000"/>
                  </a:schemeClr>
                </a:gs>
              </a:gsLst>
              <a:lin ang="13500000" scaled="1"/>
              <a:tileRect/>
            </a:gradFill>
            <a:ln w="9525" cap="flat" cmpd="sng" algn="ctr">
              <a:solidFill>
                <a:sysClr val="windowText" lastClr="000000"/>
              </a:solidFill>
              <a:round/>
            </a:ln>
            <a:effectLst>
              <a:outerShdw blurRad="40000" dist="20000" dir="5400000" rotWithShape="0">
                <a:srgbClr val="000000">
                  <a:alpha val="38000"/>
                </a:srgbClr>
              </a:outerShdw>
            </a:effectLst>
          </c:spPr>
          <c:invertIfNegative val="0"/>
          <c:dLbls>
            <c:dLbl>
              <c:idx val="0"/>
              <c:layout>
                <c:manualLayout>
                  <c:x val="-2.0639834881320948E-3"/>
                  <c:y val="2.71977024915973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1EE-4F69-B108-D17495F3A1B6}"/>
                </c:ext>
              </c:extLst>
            </c:dLbl>
            <c:dLbl>
              <c:idx val="1"/>
              <c:layout>
                <c:manualLayout>
                  <c:x val="0"/>
                  <c:y val="4.7759561116960135E-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1EE-4F69-B108-D17495F3A1B6}"/>
                </c:ext>
              </c:extLst>
            </c:dLbl>
            <c:dLbl>
              <c:idx val="2"/>
              <c:layout>
                <c:manualLayout>
                  <c:x val="0"/>
                  <c:y val="5.87000773199943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1EE-4F69-B108-D17495F3A1B6}"/>
                </c:ext>
              </c:extLst>
            </c:dLbl>
            <c:dLbl>
              <c:idx val="3"/>
              <c:layout>
                <c:manualLayout>
                  <c:x val="0"/>
                  <c:y val="8.5912134480159159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1EE-4F69-B108-D17495F3A1B6}"/>
                </c:ext>
              </c:extLst>
            </c:dLbl>
            <c:dLbl>
              <c:idx val="4"/>
              <c:layout>
                <c:manualLayout>
                  <c:x val="2.0833333333333333E-3"/>
                  <c:y val="3.63901018922852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1EE-4F69-B108-D17495F3A1B6}"/>
                </c:ext>
              </c:extLst>
            </c:dLbl>
            <c:dLbl>
              <c:idx val="5"/>
              <c:layout>
                <c:manualLayout>
                  <c:x val="-2.1164024690917748E-3"/>
                  <c:y val="6.699002473076281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39-4A8B-BE13-78175B08D42D}"/>
                </c:ext>
              </c:extLst>
            </c:dLbl>
            <c:dLbl>
              <c:idx val="6"/>
              <c:layout>
                <c:manualLayout>
                  <c:x val="0"/>
                  <c:y val="-1.40025243462381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39-4A8B-BE13-78175B08D42D}"/>
                </c:ext>
              </c:extLst>
            </c:dLbl>
            <c:dLbl>
              <c:idx val="7"/>
              <c:layout>
                <c:manualLayout>
                  <c:x val="-1.5520105483756752E-16"/>
                  <c:y val="-4.269389132447078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39-4A8B-BE13-78175B08D42D}"/>
                </c:ext>
              </c:extLst>
            </c:dLbl>
            <c:dLbl>
              <c:idx val="8"/>
              <c:layout>
                <c:manualLayout>
                  <c:x val="-1.5277601289623992E-16"/>
                  <c:y val="3.9156895781040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39-4A8B-BE13-78175B08D42D}"/>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en-N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'Summary of Progress Chart -Ph 1'!$A$4:$B$12</c:f>
              <c:multiLvlStrCache>
                <c:ptCount val="9"/>
                <c:lvl>
                  <c:pt idx="0">
                    <c:v>Regulations and Standards to be drafted for 2015/2016</c:v>
                  </c:pt>
                  <c:pt idx="1">
                    <c:v>Reviewed by Legal Services</c:v>
                  </c:pt>
                  <c:pt idx="2">
                    <c:v>Circulated to Industry</c:v>
                  </c:pt>
                  <c:pt idx="3">
                    <c:v>Standards reviewed by Industry</c:v>
                  </c:pt>
                  <c:pt idx="4">
                    <c:v>Not sent to Industry (To be held back)</c:v>
                  </c:pt>
                  <c:pt idx="5">
                    <c:v>Items elevated to Regulations</c:v>
                  </c:pt>
                  <c:pt idx="6">
                    <c:v>Items scrapped/deleted</c:v>
                  </c:pt>
                  <c:pt idx="7">
                    <c:v>Standards to be drafted for the new Financial Year</c:v>
                  </c:pt>
                  <c:pt idx="8">
                    <c:v>Regulations and Standards submitted to MoF</c:v>
                  </c:pt>
                </c:lvl>
                <c:lvl>
                  <c:pt idx="0">
                    <c:v>1</c:v>
                  </c:pt>
                  <c:pt idx="1">
                    <c:v>2</c:v>
                  </c:pt>
                  <c:pt idx="2">
                    <c:v>3</c:v>
                  </c:pt>
                  <c:pt idx="3">
                    <c:v>4</c:v>
                  </c:pt>
                  <c:pt idx="4">
                    <c:v>5</c:v>
                  </c:pt>
                  <c:pt idx="5">
                    <c:v>6</c:v>
                  </c:pt>
                  <c:pt idx="6">
                    <c:v>7</c:v>
                  </c:pt>
                  <c:pt idx="7">
                    <c:v>8</c:v>
                  </c:pt>
                  <c:pt idx="8">
                    <c:v>9</c:v>
                  </c:pt>
                </c:lvl>
              </c:multiLvlStrCache>
            </c:multiLvlStrRef>
          </c:cat>
          <c:val>
            <c:numRef>
              <c:f>'Summary of Progress Chart -Ph 1'!$E$4:$E$12</c:f>
              <c:numCache>
                <c:formatCode>General</c:formatCode>
                <c:ptCount val="9"/>
                <c:pt idx="0">
                  <c:v>79</c:v>
                </c:pt>
                <c:pt idx="1">
                  <c:v>79</c:v>
                </c:pt>
                <c:pt idx="2">
                  <c:v>74</c:v>
                </c:pt>
                <c:pt idx="3">
                  <c:v>53</c:v>
                </c:pt>
                <c:pt idx="4">
                  <c:v>3</c:v>
                </c:pt>
                <c:pt idx="5">
                  <c:v>2</c:v>
                </c:pt>
                <c:pt idx="6">
                  <c:v>4</c:v>
                </c:pt>
                <c:pt idx="7">
                  <c:v>28</c:v>
                </c:pt>
                <c:pt idx="8">
                  <c:v>68</c:v>
                </c:pt>
              </c:numCache>
            </c:numRef>
          </c:val>
          <c:extLst>
            <c:ext xmlns:c16="http://schemas.microsoft.com/office/drawing/2014/chart" uri="{C3380CC4-5D6E-409C-BE32-E72D297353CC}">
              <c16:uniqueId val="{00000002-2DA6-4753-8CC0-9C6690D61ADB}"/>
            </c:ext>
          </c:extLst>
        </c:ser>
        <c:dLbls>
          <c:dLblPos val="inEnd"/>
          <c:showLegendKey val="0"/>
          <c:showVal val="1"/>
          <c:showCatName val="0"/>
          <c:showSerName val="0"/>
          <c:showPercent val="0"/>
          <c:showBubbleSize val="0"/>
        </c:dLbls>
        <c:gapWidth val="100"/>
        <c:overlap val="-24"/>
        <c:axId val="-726142896"/>
        <c:axId val="-726142352"/>
      </c:barChart>
      <c:catAx>
        <c:axId val="-726142896"/>
        <c:scaling>
          <c:orientation val="minMax"/>
        </c:scaling>
        <c:delete val="0"/>
        <c:axPos val="b"/>
        <c:numFmt formatCode="General" sourceLinked="1"/>
        <c:majorTickMark val="none"/>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NA"/>
          </a:p>
        </c:txPr>
        <c:crossAx val="-726142352"/>
        <c:crosses val="autoZero"/>
        <c:auto val="0"/>
        <c:lblAlgn val="ctr"/>
        <c:lblOffset val="100"/>
        <c:noMultiLvlLbl val="0"/>
      </c:catAx>
      <c:valAx>
        <c:axId val="-726142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NA"/>
          </a:p>
        </c:txPr>
        <c:crossAx val="-726142896"/>
        <c:crosses val="autoZero"/>
        <c:crossBetween val="between"/>
      </c:valAx>
      <c:spPr>
        <a:noFill/>
        <a:ln>
          <a:solidFill>
            <a:sysClr val="windowText" lastClr="000000"/>
          </a:solidFill>
        </a:ln>
        <a:effectLst/>
      </c:spPr>
    </c:plotArea>
    <c:legend>
      <c:legendPos val="b"/>
      <c:layout>
        <c:manualLayout>
          <c:xMode val="edge"/>
          <c:yMode val="edge"/>
          <c:x val="4.6971784776902885E-2"/>
          <c:y val="0.78919271476258446"/>
          <c:w val="0.93290177794114804"/>
          <c:h val="0.10484362386004378"/>
        </c:manualLayout>
      </c:layout>
      <c:overlay val="0"/>
      <c:spPr>
        <a:solidFill>
          <a:schemeClr val="lt1"/>
        </a:solidFill>
        <a:ln w="3175" cap="flat" cmpd="sng" algn="ctr">
          <a:solidFill>
            <a:schemeClr val="dk1"/>
          </a:solidFill>
          <a:prstDash val="solid"/>
        </a:ln>
        <a:effectLst/>
      </c:spPr>
      <c:txPr>
        <a:bodyPr rot="0" spcFirstLastPara="1" vertOverflow="ellipsis" vert="horz" wrap="square" anchor="ctr" anchorCtr="1"/>
        <a:lstStyle/>
        <a:p>
          <a:pPr>
            <a:defRPr sz="900" b="0" i="0" u="none" strike="noStrike" kern="1200" baseline="0">
              <a:solidFill>
                <a:schemeClr val="dk1"/>
              </a:solidFill>
              <a:latin typeface="+mj-lt"/>
              <a:ea typeface="+mn-ea"/>
              <a:cs typeface="+mn-cs"/>
            </a:defRPr>
          </a:pPr>
          <a:endParaRPr lang="en-NA"/>
        </a:p>
      </c:txPr>
    </c:legend>
    <c:plotVisOnly val="1"/>
    <c:dispBlanksAs val="gap"/>
    <c:showDLblsOverMax val="0"/>
  </c:chart>
  <c:spPr>
    <a:solidFill>
      <a:schemeClr val="bg1"/>
    </a:solidFill>
    <a:ln w="9525" cap="flat" cmpd="dbl" algn="ctr">
      <a:noFill/>
      <a:round/>
    </a:ln>
    <a:effectLst/>
  </c:spPr>
  <c:txPr>
    <a:bodyPr/>
    <a:lstStyle/>
    <a:p>
      <a:pPr>
        <a:defRPr>
          <a:solidFill>
            <a:sysClr val="windowText" lastClr="000000"/>
          </a:solidFill>
        </a:defRPr>
      </a:pPr>
      <a:endParaRPr lang="en-NA"/>
    </a:p>
  </c:txPr>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200" b="1">
                <a:solidFill>
                  <a:sysClr val="windowText" lastClr="000000"/>
                </a:solidFill>
                <a:latin typeface="+mj-lt"/>
              </a:rPr>
              <a:t>Progress</a:t>
            </a:r>
            <a:r>
              <a:rPr lang="en-US" sz="1200" b="1" baseline="0">
                <a:solidFill>
                  <a:sysClr val="windowText" lastClr="000000"/>
                </a:solidFill>
                <a:latin typeface="+mj-lt"/>
              </a:rPr>
              <a:t> Chart of Regulations &amp; Standards - Phase 2</a:t>
            </a:r>
            <a:endParaRPr lang="en-US" sz="1200" b="1">
              <a:solidFill>
                <a:sysClr val="windowText" lastClr="000000"/>
              </a:solidFill>
              <a:latin typeface="+mj-lt"/>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3.7088285312650522E-2"/>
          <c:y val="0.123094780062179"/>
          <c:w val="0.94460126941061207"/>
          <c:h val="0.50557126800789987"/>
        </c:manualLayout>
      </c:layout>
      <c:barChart>
        <c:barDir val="col"/>
        <c:grouping val="clustered"/>
        <c:varyColors val="0"/>
        <c:ser>
          <c:idx val="0"/>
          <c:order val="0"/>
          <c:tx>
            <c:strRef>
              <c:f>'Summary of Progress Chart -Ph 2'!$C$1:$C$3</c:f>
              <c:strCache>
                <c:ptCount val="3"/>
                <c:pt idx="0">
                  <c:v>Summary of Progress for Regulations &amp; Standards - Phase 2</c:v>
                </c:pt>
                <c:pt idx="2">
                  <c:v>Regulations</c:v>
                </c:pt>
              </c:strCache>
            </c:strRef>
          </c:tx>
          <c:spPr>
            <a:gradFill flip="none" rotWithShape="1">
              <a:gsLst>
                <a:gs pos="0">
                  <a:schemeClr val="bg1">
                    <a:lumMod val="65000"/>
                    <a:shade val="30000"/>
                    <a:satMod val="115000"/>
                  </a:schemeClr>
                </a:gs>
                <a:gs pos="50000">
                  <a:schemeClr val="bg1">
                    <a:lumMod val="65000"/>
                    <a:shade val="67500"/>
                    <a:satMod val="115000"/>
                  </a:schemeClr>
                </a:gs>
                <a:gs pos="100000">
                  <a:schemeClr val="bg1">
                    <a:lumMod val="65000"/>
                    <a:shade val="100000"/>
                    <a:satMod val="115000"/>
                  </a:schemeClr>
                </a:gs>
              </a:gsLst>
              <a:path path="circle">
                <a:fillToRect l="100000" t="100000"/>
              </a:path>
              <a:tileRect r="-100000" b="-100000"/>
            </a:gra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en-N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'Summary of Progress Chart -Ph 2'!$A$4:$B$13</c:f>
              <c:multiLvlStrCache>
                <c:ptCount val="10"/>
                <c:lvl>
                  <c:pt idx="0">
                    <c:v>Regulations and Standards to be drafted for 2016/2017</c:v>
                  </c:pt>
                  <c:pt idx="1">
                    <c:v>Reviewed by Legal Services</c:v>
                  </c:pt>
                  <c:pt idx="2">
                    <c:v>Circulated to Industry</c:v>
                  </c:pt>
                  <c:pt idx="3">
                    <c:v>Regulations &amp; Standards reviewed by Industry</c:v>
                  </c:pt>
                  <c:pt idx="4">
                    <c:v>Not sent to Industry (To be held back)</c:v>
                  </c:pt>
                  <c:pt idx="5">
                    <c:v>Items elevated/merged to Reg/Std</c:v>
                  </c:pt>
                  <c:pt idx="6">
                    <c:v>Items scrapped/deleted</c:v>
                  </c:pt>
                  <c:pt idx="7">
                    <c:v>Await promulgation for commencement of public consultation</c:v>
                  </c:pt>
                  <c:pt idx="8">
                    <c:v>Standards to be drafted for the new Financial Year</c:v>
                  </c:pt>
                  <c:pt idx="9">
                    <c:v>Regulations and Standards submitted to MoF</c:v>
                  </c:pt>
                </c:lvl>
                <c:lvl>
                  <c:pt idx="0">
                    <c:v>1</c:v>
                  </c:pt>
                  <c:pt idx="1">
                    <c:v>2</c:v>
                  </c:pt>
                  <c:pt idx="2">
                    <c:v>3</c:v>
                  </c:pt>
                  <c:pt idx="3">
                    <c:v>4</c:v>
                  </c:pt>
                  <c:pt idx="4">
                    <c:v>5</c:v>
                  </c:pt>
                  <c:pt idx="5">
                    <c:v>6</c:v>
                  </c:pt>
                  <c:pt idx="6">
                    <c:v>7</c:v>
                  </c:pt>
                  <c:pt idx="7">
                    <c:v>8</c:v>
                  </c:pt>
                  <c:pt idx="8">
                    <c:v>9</c:v>
                  </c:pt>
                  <c:pt idx="9">
                    <c:v>10</c:v>
                  </c:pt>
                </c:lvl>
              </c:multiLvlStrCache>
            </c:multiLvlStrRef>
          </c:cat>
          <c:val>
            <c:numRef>
              <c:f>'Summary of Progress Chart -Ph 2'!$C$4:$C$13</c:f>
              <c:numCache>
                <c:formatCode>General</c:formatCode>
                <c:ptCount val="10"/>
                <c:pt idx="0">
                  <c:v>5</c:v>
                </c:pt>
                <c:pt idx="1">
                  <c:v>5</c:v>
                </c:pt>
                <c:pt idx="2">
                  <c:v>5</c:v>
                </c:pt>
                <c:pt idx="3">
                  <c:v>5</c:v>
                </c:pt>
                <c:pt idx="4">
                  <c:v>0</c:v>
                </c:pt>
                <c:pt idx="5">
                  <c:v>0</c:v>
                </c:pt>
                <c:pt idx="6">
                  <c:v>0</c:v>
                </c:pt>
                <c:pt idx="7">
                  <c:v>5</c:v>
                </c:pt>
                <c:pt idx="8">
                  <c:v>1</c:v>
                </c:pt>
                <c:pt idx="9">
                  <c:v>0</c:v>
                </c:pt>
              </c:numCache>
            </c:numRef>
          </c:val>
          <c:extLst>
            <c:ext xmlns:c16="http://schemas.microsoft.com/office/drawing/2014/chart" uri="{C3380CC4-5D6E-409C-BE32-E72D297353CC}">
              <c16:uniqueId val="{00000000-AA22-4935-8C7F-4C27647CFE26}"/>
            </c:ext>
          </c:extLst>
        </c:ser>
        <c:ser>
          <c:idx val="1"/>
          <c:order val="1"/>
          <c:tx>
            <c:strRef>
              <c:f>'Summary of Progress Chart -Ph 2'!$D$1:$D$3</c:f>
              <c:strCache>
                <c:ptCount val="3"/>
                <c:pt idx="0">
                  <c:v>Summary of Progress for Regulations &amp; Standards - Phase 2</c:v>
                </c:pt>
                <c:pt idx="2">
                  <c:v>Standards</c:v>
                </c:pt>
              </c:strCache>
            </c:strRef>
          </c:tx>
          <c:spPr>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path path="circle">
                <a:fillToRect l="100000" t="100000"/>
              </a:path>
              <a:tileRect r="-100000" b="-100000"/>
            </a:gra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en-N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'Summary of Progress Chart -Ph 2'!$A$4:$B$13</c:f>
              <c:multiLvlStrCache>
                <c:ptCount val="10"/>
                <c:lvl>
                  <c:pt idx="0">
                    <c:v>Regulations and Standards to be drafted for 2016/2017</c:v>
                  </c:pt>
                  <c:pt idx="1">
                    <c:v>Reviewed by Legal Services</c:v>
                  </c:pt>
                  <c:pt idx="2">
                    <c:v>Circulated to Industry</c:v>
                  </c:pt>
                  <c:pt idx="3">
                    <c:v>Regulations &amp; Standards reviewed by Industry</c:v>
                  </c:pt>
                  <c:pt idx="4">
                    <c:v>Not sent to Industry (To be held back)</c:v>
                  </c:pt>
                  <c:pt idx="5">
                    <c:v>Items elevated/merged to Reg/Std</c:v>
                  </c:pt>
                  <c:pt idx="6">
                    <c:v>Items scrapped/deleted</c:v>
                  </c:pt>
                  <c:pt idx="7">
                    <c:v>Await promulgation for commencement of public consultation</c:v>
                  </c:pt>
                  <c:pt idx="8">
                    <c:v>Standards to be drafted for the new Financial Year</c:v>
                  </c:pt>
                  <c:pt idx="9">
                    <c:v>Regulations and Standards submitted to MoF</c:v>
                  </c:pt>
                </c:lvl>
                <c:lvl>
                  <c:pt idx="0">
                    <c:v>1</c:v>
                  </c:pt>
                  <c:pt idx="1">
                    <c:v>2</c:v>
                  </c:pt>
                  <c:pt idx="2">
                    <c:v>3</c:v>
                  </c:pt>
                  <c:pt idx="3">
                    <c:v>4</c:v>
                  </c:pt>
                  <c:pt idx="4">
                    <c:v>5</c:v>
                  </c:pt>
                  <c:pt idx="5">
                    <c:v>6</c:v>
                  </c:pt>
                  <c:pt idx="6">
                    <c:v>7</c:v>
                  </c:pt>
                  <c:pt idx="7">
                    <c:v>8</c:v>
                  </c:pt>
                  <c:pt idx="8">
                    <c:v>9</c:v>
                  </c:pt>
                  <c:pt idx="9">
                    <c:v>10</c:v>
                  </c:pt>
                </c:lvl>
              </c:multiLvlStrCache>
            </c:multiLvlStrRef>
          </c:cat>
          <c:val>
            <c:numRef>
              <c:f>'Summary of Progress Chart -Ph 2'!$D$4:$D$13</c:f>
              <c:numCache>
                <c:formatCode>General</c:formatCode>
                <c:ptCount val="10"/>
                <c:pt idx="0">
                  <c:v>23</c:v>
                </c:pt>
                <c:pt idx="1">
                  <c:v>22</c:v>
                </c:pt>
                <c:pt idx="2">
                  <c:v>22</c:v>
                </c:pt>
                <c:pt idx="3">
                  <c:v>18</c:v>
                </c:pt>
                <c:pt idx="4">
                  <c:v>1</c:v>
                </c:pt>
                <c:pt idx="5">
                  <c:v>1</c:v>
                </c:pt>
                <c:pt idx="6">
                  <c:v>2</c:v>
                </c:pt>
                <c:pt idx="7">
                  <c:v>22</c:v>
                </c:pt>
                <c:pt idx="8">
                  <c:v>22</c:v>
                </c:pt>
                <c:pt idx="9">
                  <c:v>0</c:v>
                </c:pt>
              </c:numCache>
            </c:numRef>
          </c:val>
          <c:extLst>
            <c:ext xmlns:c16="http://schemas.microsoft.com/office/drawing/2014/chart" uri="{C3380CC4-5D6E-409C-BE32-E72D297353CC}">
              <c16:uniqueId val="{00000001-AA22-4935-8C7F-4C27647CFE26}"/>
            </c:ext>
          </c:extLst>
        </c:ser>
        <c:ser>
          <c:idx val="2"/>
          <c:order val="2"/>
          <c:tx>
            <c:strRef>
              <c:f>'Summary of Progress Chart -Ph 2'!$E$1:$E$3</c:f>
              <c:strCache>
                <c:ptCount val="3"/>
                <c:pt idx="0">
                  <c:v>Summary of Progress for Regulations &amp; Standards - Phase 2</c:v>
                </c:pt>
                <c:pt idx="2">
                  <c:v>Total</c:v>
                </c:pt>
              </c:strCache>
            </c:strRef>
          </c:tx>
          <c:spPr>
            <a:gradFill flip="none" rotWithShape="1">
              <a:gsLst>
                <a:gs pos="0">
                  <a:srgbClr val="FC64E6">
                    <a:shade val="30000"/>
                    <a:satMod val="115000"/>
                  </a:srgbClr>
                </a:gs>
                <a:gs pos="50000">
                  <a:srgbClr val="FC64E6">
                    <a:shade val="67500"/>
                    <a:satMod val="115000"/>
                  </a:srgbClr>
                </a:gs>
                <a:gs pos="100000">
                  <a:srgbClr val="FC64E6">
                    <a:shade val="100000"/>
                    <a:satMod val="115000"/>
                  </a:srgbClr>
                </a:gs>
              </a:gsLst>
              <a:path path="circle">
                <a:fillToRect l="100000" t="100000"/>
              </a:path>
              <a:tileRect r="-100000" b="-100000"/>
            </a:gradFill>
            <a:ln>
              <a:solidFill>
                <a:sysClr val="windowText" lastClr="000000"/>
              </a:solidFill>
            </a:ln>
            <a:effectLst/>
          </c:spPr>
          <c:invertIfNegative val="0"/>
          <c:dLbls>
            <c:dLbl>
              <c:idx val="0"/>
              <c:layout>
                <c:manualLayout>
                  <c:x val="-1.5258528129462164E-17"/>
                  <c:y val="1.01010127789741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94-407F-842E-72E2A2650B24}"/>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en-N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'Summary of Progress Chart -Ph 2'!$A$4:$B$13</c:f>
              <c:multiLvlStrCache>
                <c:ptCount val="10"/>
                <c:lvl>
                  <c:pt idx="0">
                    <c:v>Regulations and Standards to be drafted for 2016/2017</c:v>
                  </c:pt>
                  <c:pt idx="1">
                    <c:v>Reviewed by Legal Services</c:v>
                  </c:pt>
                  <c:pt idx="2">
                    <c:v>Circulated to Industry</c:v>
                  </c:pt>
                  <c:pt idx="3">
                    <c:v>Regulations &amp; Standards reviewed by Industry</c:v>
                  </c:pt>
                  <c:pt idx="4">
                    <c:v>Not sent to Industry (To be held back)</c:v>
                  </c:pt>
                  <c:pt idx="5">
                    <c:v>Items elevated/merged to Reg/Std</c:v>
                  </c:pt>
                  <c:pt idx="6">
                    <c:v>Items scrapped/deleted</c:v>
                  </c:pt>
                  <c:pt idx="7">
                    <c:v>Await promulgation for commencement of public consultation</c:v>
                  </c:pt>
                  <c:pt idx="8">
                    <c:v>Standards to be drafted for the new Financial Year</c:v>
                  </c:pt>
                  <c:pt idx="9">
                    <c:v>Regulations and Standards submitted to MoF</c:v>
                  </c:pt>
                </c:lvl>
                <c:lvl>
                  <c:pt idx="0">
                    <c:v>1</c:v>
                  </c:pt>
                  <c:pt idx="1">
                    <c:v>2</c:v>
                  </c:pt>
                  <c:pt idx="2">
                    <c:v>3</c:v>
                  </c:pt>
                  <c:pt idx="3">
                    <c:v>4</c:v>
                  </c:pt>
                  <c:pt idx="4">
                    <c:v>5</c:v>
                  </c:pt>
                  <c:pt idx="5">
                    <c:v>6</c:v>
                  </c:pt>
                  <c:pt idx="6">
                    <c:v>7</c:v>
                  </c:pt>
                  <c:pt idx="7">
                    <c:v>8</c:v>
                  </c:pt>
                  <c:pt idx="8">
                    <c:v>9</c:v>
                  </c:pt>
                  <c:pt idx="9">
                    <c:v>10</c:v>
                  </c:pt>
                </c:lvl>
              </c:multiLvlStrCache>
            </c:multiLvlStrRef>
          </c:cat>
          <c:val>
            <c:numRef>
              <c:f>'Summary of Progress Chart -Ph 2'!$E$4:$E$13</c:f>
              <c:numCache>
                <c:formatCode>General</c:formatCode>
                <c:ptCount val="10"/>
                <c:pt idx="0">
                  <c:v>28</c:v>
                </c:pt>
                <c:pt idx="1">
                  <c:v>27</c:v>
                </c:pt>
                <c:pt idx="2">
                  <c:v>27</c:v>
                </c:pt>
                <c:pt idx="3">
                  <c:v>23</c:v>
                </c:pt>
                <c:pt idx="4">
                  <c:v>1</c:v>
                </c:pt>
                <c:pt idx="5">
                  <c:v>1</c:v>
                </c:pt>
                <c:pt idx="6">
                  <c:v>2</c:v>
                </c:pt>
                <c:pt idx="7">
                  <c:v>27</c:v>
                </c:pt>
                <c:pt idx="8">
                  <c:v>23</c:v>
                </c:pt>
                <c:pt idx="9">
                  <c:v>0</c:v>
                </c:pt>
              </c:numCache>
            </c:numRef>
          </c:val>
          <c:extLst>
            <c:ext xmlns:c16="http://schemas.microsoft.com/office/drawing/2014/chart" uri="{C3380CC4-5D6E-409C-BE32-E72D297353CC}">
              <c16:uniqueId val="{00000002-AA22-4935-8C7F-4C27647CFE26}"/>
            </c:ext>
          </c:extLst>
        </c:ser>
        <c:dLbls>
          <c:showLegendKey val="0"/>
          <c:showVal val="0"/>
          <c:showCatName val="0"/>
          <c:showSerName val="0"/>
          <c:showPercent val="0"/>
          <c:showBubbleSize val="0"/>
        </c:dLbls>
        <c:gapWidth val="219"/>
        <c:overlap val="-27"/>
        <c:axId val="-726139632"/>
        <c:axId val="-726141808"/>
      </c:barChart>
      <c:catAx>
        <c:axId val="-726139632"/>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NA"/>
          </a:p>
        </c:txPr>
        <c:crossAx val="-726141808"/>
        <c:crosses val="autoZero"/>
        <c:auto val="1"/>
        <c:lblAlgn val="ctr"/>
        <c:lblOffset val="100"/>
        <c:noMultiLvlLbl val="0"/>
      </c:catAx>
      <c:valAx>
        <c:axId val="-7261418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NA"/>
          </a:p>
        </c:txPr>
        <c:crossAx val="-726139632"/>
        <c:crosses val="autoZero"/>
        <c:crossBetween val="between"/>
      </c:valAx>
      <c:spPr>
        <a:noFill/>
        <a:ln>
          <a:solidFill>
            <a:sysClr val="windowText" lastClr="000000"/>
          </a:solidFill>
        </a:ln>
        <a:effectLst/>
      </c:spPr>
    </c:plotArea>
    <c:legend>
      <c:legendPos val="b"/>
      <c:legendEntry>
        <c:idx val="0"/>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NA"/>
          </a:p>
        </c:txPr>
      </c:legendEntry>
      <c:legendEntry>
        <c:idx val="1"/>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NA"/>
          </a:p>
        </c:txPr>
      </c:legendEntry>
      <c:legendEntry>
        <c:idx val="2"/>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NA"/>
          </a:p>
        </c:txPr>
      </c:legendEntry>
      <c:layout>
        <c:manualLayout>
          <c:xMode val="edge"/>
          <c:yMode val="edge"/>
          <c:x val="3.9765998911256956E-2"/>
          <c:y val="0.91703303826534077"/>
          <c:w val="0.94403918618452953"/>
          <c:h val="8.2966961734659381E-2"/>
        </c:manualLayout>
      </c:layout>
      <c:overlay val="0"/>
      <c:spPr>
        <a:noFill/>
        <a:ln>
          <a:solidFill>
            <a:sysClr val="windowText" lastClr="000000"/>
          </a:solid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NA"/>
        </a:p>
      </c:txPr>
    </c:legend>
    <c:plotVisOnly val="1"/>
    <c:dispBlanksAs val="gap"/>
    <c:showDLblsOverMax val="0"/>
  </c:chart>
  <c:spPr>
    <a:solidFill>
      <a:schemeClr val="bg1"/>
    </a:solidFill>
    <a:ln w="9525" cap="flat" cmpd="sng" algn="ctr">
      <a:noFill/>
      <a:round/>
    </a:ln>
    <a:effectLst/>
  </c:spPr>
  <c:txPr>
    <a:bodyPr/>
    <a:lstStyle/>
    <a:p>
      <a:pPr>
        <a:defRPr/>
      </a:pPr>
      <a:endParaRPr lang="en-N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200" b="1" i="0" u="none" strike="noStrike" kern="1200" cap="none" spc="20" baseline="0">
                <a:solidFill>
                  <a:sysClr val="windowText" lastClr="000000"/>
                </a:solidFill>
                <a:latin typeface="+mj-lt"/>
                <a:ea typeface="+mn-ea"/>
                <a:cs typeface="+mn-cs"/>
              </a:defRPr>
            </a:pPr>
            <a:r>
              <a:rPr lang="en-US" sz="1200" b="1">
                <a:solidFill>
                  <a:sysClr val="windowText" lastClr="000000"/>
                </a:solidFill>
                <a:latin typeface="+mj-lt"/>
              </a:rPr>
              <a:t>Progress Chart on</a:t>
            </a:r>
            <a:r>
              <a:rPr lang="en-US" sz="1200" b="1" baseline="0">
                <a:solidFill>
                  <a:sysClr val="windowText" lastClr="000000"/>
                </a:solidFill>
                <a:latin typeface="+mj-lt"/>
              </a:rPr>
              <a:t> </a:t>
            </a:r>
            <a:r>
              <a:rPr lang="en-US" sz="1200" b="1">
                <a:solidFill>
                  <a:sysClr val="windowText" lastClr="000000"/>
                </a:solidFill>
                <a:latin typeface="+mj-lt"/>
              </a:rPr>
              <a:t>Regulations &amp; Standards - Phase 3</a:t>
            </a:r>
          </a:p>
        </c:rich>
      </c:tx>
      <c:layout>
        <c:manualLayout>
          <c:xMode val="edge"/>
          <c:yMode val="edge"/>
          <c:x val="0.20751473645926977"/>
          <c:y val="5.4115156322190321E-2"/>
        </c:manualLayout>
      </c:layout>
      <c:overlay val="0"/>
      <c:spPr>
        <a:noFill/>
        <a:ln>
          <a:noFill/>
        </a:ln>
        <a:effectLst/>
      </c:spPr>
      <c:txPr>
        <a:bodyPr rot="0" spcFirstLastPara="1" vertOverflow="ellipsis" vert="horz" wrap="square" anchor="ctr" anchorCtr="1"/>
        <a:lstStyle/>
        <a:p>
          <a:pPr algn="ctr">
            <a:defRPr sz="1200" b="1" i="0" u="none" strike="noStrike" kern="1200" cap="none" spc="20" baseline="0">
              <a:solidFill>
                <a:sysClr val="windowText" lastClr="000000"/>
              </a:solidFill>
              <a:latin typeface="+mj-lt"/>
              <a:ea typeface="+mn-ea"/>
              <a:cs typeface="+mn-cs"/>
            </a:defRPr>
          </a:pPr>
          <a:endParaRPr lang="en-NA"/>
        </a:p>
      </c:txPr>
    </c:title>
    <c:autoTitleDeleted val="0"/>
    <c:plotArea>
      <c:layout>
        <c:manualLayout>
          <c:layoutTarget val="inner"/>
          <c:xMode val="edge"/>
          <c:yMode val="edge"/>
          <c:x val="5.859592203752309E-2"/>
          <c:y val="0.13509885384929898"/>
          <c:w val="0.9295276303079002"/>
          <c:h val="0.48318557641097737"/>
        </c:manualLayout>
      </c:layout>
      <c:barChart>
        <c:barDir val="col"/>
        <c:grouping val="clustered"/>
        <c:varyColors val="0"/>
        <c:ser>
          <c:idx val="0"/>
          <c:order val="0"/>
          <c:tx>
            <c:strRef>
              <c:f>'Summary of Progress Chart -Ph 3'!$C$1:$C$3</c:f>
              <c:strCache>
                <c:ptCount val="3"/>
                <c:pt idx="0">
                  <c:v>Summary of Progress for Regulations &amp; Standards - Phase 3</c:v>
                </c:pt>
                <c:pt idx="2">
                  <c:v>Regulations</c:v>
                </c:pt>
              </c:strCache>
            </c:strRef>
          </c:tx>
          <c:spPr>
            <a:gradFill flip="none" rotWithShape="1">
              <a:gsLst>
                <a:gs pos="0">
                  <a:srgbClr val="F4C8E4">
                    <a:shade val="30000"/>
                    <a:satMod val="115000"/>
                  </a:srgbClr>
                </a:gs>
                <a:gs pos="50000">
                  <a:srgbClr val="F4C8E4">
                    <a:shade val="67500"/>
                    <a:satMod val="115000"/>
                  </a:srgbClr>
                </a:gs>
                <a:gs pos="100000">
                  <a:srgbClr val="F4C8E4">
                    <a:shade val="100000"/>
                    <a:satMod val="115000"/>
                  </a:srgbClr>
                </a:gs>
              </a:gsLst>
              <a:lin ang="13500000" scaled="1"/>
              <a:tileRect/>
            </a:gradFill>
            <a:ln w="9525" cap="flat" cmpd="sng" algn="ctr">
              <a:solidFill>
                <a:sysClr val="windowText" lastClr="000000"/>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en-N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'Summary of Progress Chart -Ph 3'!$A$4:$B$13</c:f>
              <c:multiLvlStrCache>
                <c:ptCount val="10"/>
                <c:lvl>
                  <c:pt idx="0">
                    <c:v>Regulations and Standards to be drafted for 2018/2019</c:v>
                  </c:pt>
                  <c:pt idx="1">
                    <c:v>Standards &amp; Regulations Executed</c:v>
                  </c:pt>
                  <c:pt idx="2">
                    <c:v>Reviewed by Legal Services</c:v>
                  </c:pt>
                  <c:pt idx="3">
                    <c:v>Reviewed by EXCO Supervision</c:v>
                  </c:pt>
                  <c:pt idx="4">
                    <c:v>Submitted for Board Approval</c:v>
                  </c:pt>
                  <c:pt idx="5">
                    <c:v>Circulated to Industry</c:v>
                  </c:pt>
                  <c:pt idx="6">
                    <c:v>Standards reviewed by Industry</c:v>
                  </c:pt>
                  <c:pt idx="7">
                    <c:v>Not sent to Industry (To be held back)</c:v>
                  </c:pt>
                  <c:pt idx="8">
                    <c:v>Items elevated/merged to Reg/Std</c:v>
                  </c:pt>
                  <c:pt idx="9">
                    <c:v>Regulations and Standards submitted to MoF</c:v>
                  </c:pt>
                </c:lvl>
                <c:lvl>
                  <c:pt idx="0">
                    <c:v>1</c:v>
                  </c:pt>
                  <c:pt idx="1">
                    <c:v>2</c:v>
                  </c:pt>
                  <c:pt idx="2">
                    <c:v>3</c:v>
                  </c:pt>
                  <c:pt idx="3">
                    <c:v>4</c:v>
                  </c:pt>
                  <c:pt idx="4">
                    <c:v>5</c:v>
                  </c:pt>
                  <c:pt idx="5">
                    <c:v>6</c:v>
                  </c:pt>
                  <c:pt idx="6">
                    <c:v>7</c:v>
                  </c:pt>
                  <c:pt idx="7">
                    <c:v>8</c:v>
                  </c:pt>
                  <c:pt idx="8">
                    <c:v>9</c:v>
                  </c:pt>
                  <c:pt idx="9">
                    <c:v>10</c:v>
                  </c:pt>
                </c:lvl>
              </c:multiLvlStrCache>
            </c:multiLvlStrRef>
          </c:cat>
          <c:val>
            <c:numRef>
              <c:f>'Summary of Progress Chart -Ph 3'!$C$4:$C$13</c:f>
              <c:numCache>
                <c:formatCode>General</c:formatCode>
                <c:ptCount val="10"/>
                <c:pt idx="0">
                  <c:v>1</c:v>
                </c:pt>
                <c:pt idx="1">
                  <c:v>1</c:v>
                </c:pt>
                <c:pt idx="2">
                  <c:v>1</c:v>
                </c:pt>
                <c:pt idx="3">
                  <c:v>1</c:v>
                </c:pt>
                <c:pt idx="4">
                  <c:v>1</c:v>
                </c:pt>
                <c:pt idx="5">
                  <c:v>1</c:v>
                </c:pt>
                <c:pt idx="6">
                  <c:v>0</c:v>
                </c:pt>
                <c:pt idx="7">
                  <c:v>0</c:v>
                </c:pt>
                <c:pt idx="8">
                  <c:v>0</c:v>
                </c:pt>
                <c:pt idx="9">
                  <c:v>0</c:v>
                </c:pt>
              </c:numCache>
            </c:numRef>
          </c:val>
          <c:extLst>
            <c:ext xmlns:c16="http://schemas.microsoft.com/office/drawing/2014/chart" uri="{C3380CC4-5D6E-409C-BE32-E72D297353CC}">
              <c16:uniqueId val="{00000000-A853-420B-B525-71D3F6D9E90F}"/>
            </c:ext>
          </c:extLst>
        </c:ser>
        <c:ser>
          <c:idx val="1"/>
          <c:order val="1"/>
          <c:tx>
            <c:strRef>
              <c:f>'Summary of Progress Chart -Ph 3'!$D$1:$D$3</c:f>
              <c:strCache>
                <c:ptCount val="3"/>
                <c:pt idx="0">
                  <c:v>Summary of Progress for Regulations &amp; Standards - Phase 3</c:v>
                </c:pt>
                <c:pt idx="2">
                  <c:v>Standards</c:v>
                </c:pt>
              </c:strCache>
            </c:strRef>
          </c:tx>
          <c:spPr>
            <a:gradFill flip="none" rotWithShape="1">
              <a:gsLst>
                <a:gs pos="0">
                  <a:srgbClr val="D7C4F8">
                    <a:shade val="30000"/>
                    <a:satMod val="115000"/>
                  </a:srgbClr>
                </a:gs>
                <a:gs pos="50000">
                  <a:srgbClr val="D7C4F8">
                    <a:shade val="67500"/>
                    <a:satMod val="115000"/>
                  </a:srgbClr>
                </a:gs>
                <a:gs pos="100000">
                  <a:srgbClr val="D7C4F8">
                    <a:shade val="100000"/>
                    <a:satMod val="115000"/>
                  </a:srgbClr>
                </a:gs>
              </a:gsLst>
              <a:path path="circle">
                <a:fillToRect t="100000" r="100000"/>
              </a:path>
              <a:tileRect l="-100000" b="-100000"/>
            </a:gradFill>
            <a:ln w="9525" cap="flat" cmpd="sng" algn="ctr">
              <a:solidFill>
                <a:sysClr val="windowText" lastClr="000000"/>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en-N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'Summary of Progress Chart -Ph 3'!$A$4:$B$13</c:f>
              <c:multiLvlStrCache>
                <c:ptCount val="10"/>
                <c:lvl>
                  <c:pt idx="0">
                    <c:v>Regulations and Standards to be drafted for 2018/2019</c:v>
                  </c:pt>
                  <c:pt idx="1">
                    <c:v>Standards &amp; Regulations Executed</c:v>
                  </c:pt>
                  <c:pt idx="2">
                    <c:v>Reviewed by Legal Services</c:v>
                  </c:pt>
                  <c:pt idx="3">
                    <c:v>Reviewed by EXCO Supervision</c:v>
                  </c:pt>
                  <c:pt idx="4">
                    <c:v>Submitted for Board Approval</c:v>
                  </c:pt>
                  <c:pt idx="5">
                    <c:v>Circulated to Industry</c:v>
                  </c:pt>
                  <c:pt idx="6">
                    <c:v>Standards reviewed by Industry</c:v>
                  </c:pt>
                  <c:pt idx="7">
                    <c:v>Not sent to Industry (To be held back)</c:v>
                  </c:pt>
                  <c:pt idx="8">
                    <c:v>Items elevated/merged to Reg/Std</c:v>
                  </c:pt>
                  <c:pt idx="9">
                    <c:v>Regulations and Standards submitted to MoF</c:v>
                  </c:pt>
                </c:lvl>
                <c:lvl>
                  <c:pt idx="0">
                    <c:v>1</c:v>
                  </c:pt>
                  <c:pt idx="1">
                    <c:v>2</c:v>
                  </c:pt>
                  <c:pt idx="2">
                    <c:v>3</c:v>
                  </c:pt>
                  <c:pt idx="3">
                    <c:v>4</c:v>
                  </c:pt>
                  <c:pt idx="4">
                    <c:v>5</c:v>
                  </c:pt>
                  <c:pt idx="5">
                    <c:v>6</c:v>
                  </c:pt>
                  <c:pt idx="6">
                    <c:v>7</c:v>
                  </c:pt>
                  <c:pt idx="7">
                    <c:v>8</c:v>
                  </c:pt>
                  <c:pt idx="8">
                    <c:v>9</c:v>
                  </c:pt>
                  <c:pt idx="9">
                    <c:v>10</c:v>
                  </c:pt>
                </c:lvl>
              </c:multiLvlStrCache>
            </c:multiLvlStrRef>
          </c:cat>
          <c:val>
            <c:numRef>
              <c:f>'Summary of Progress Chart -Ph 3'!$D$4:$D$13</c:f>
              <c:numCache>
                <c:formatCode>General</c:formatCode>
                <c:ptCount val="10"/>
                <c:pt idx="0">
                  <c:v>21</c:v>
                </c:pt>
                <c:pt idx="1">
                  <c:v>21</c:v>
                </c:pt>
                <c:pt idx="2">
                  <c:v>19</c:v>
                </c:pt>
                <c:pt idx="3">
                  <c:v>19</c:v>
                </c:pt>
                <c:pt idx="4">
                  <c:v>17</c:v>
                </c:pt>
                <c:pt idx="5">
                  <c:v>17</c:v>
                </c:pt>
                <c:pt idx="6">
                  <c:v>10</c:v>
                </c:pt>
                <c:pt idx="7">
                  <c:v>1</c:v>
                </c:pt>
                <c:pt idx="8">
                  <c:v>1</c:v>
                </c:pt>
                <c:pt idx="9">
                  <c:v>0</c:v>
                </c:pt>
              </c:numCache>
            </c:numRef>
          </c:val>
          <c:extLst>
            <c:ext xmlns:c16="http://schemas.microsoft.com/office/drawing/2014/chart" uri="{C3380CC4-5D6E-409C-BE32-E72D297353CC}">
              <c16:uniqueId val="{00000001-A853-420B-B525-71D3F6D9E90F}"/>
            </c:ext>
          </c:extLst>
        </c:ser>
        <c:ser>
          <c:idx val="2"/>
          <c:order val="2"/>
          <c:tx>
            <c:strRef>
              <c:f>'Summary of Progress Chart -Ph 3'!$E$1:$E$3</c:f>
              <c:strCache>
                <c:ptCount val="3"/>
                <c:pt idx="0">
                  <c:v>Summary of Progress for Regulations &amp; Standards - Phase 3</c:v>
                </c:pt>
                <c:pt idx="2">
                  <c:v>Total</c:v>
                </c:pt>
              </c:strCache>
            </c:strRef>
          </c:tx>
          <c:spPr>
            <a:gradFill flip="none" rotWithShape="1">
              <a:gsLst>
                <a:gs pos="0">
                  <a:schemeClr val="bg1">
                    <a:lumMod val="85000"/>
                    <a:shade val="30000"/>
                    <a:satMod val="115000"/>
                  </a:schemeClr>
                </a:gs>
                <a:gs pos="50000">
                  <a:schemeClr val="bg1">
                    <a:lumMod val="85000"/>
                    <a:shade val="67500"/>
                    <a:satMod val="115000"/>
                  </a:schemeClr>
                </a:gs>
                <a:gs pos="100000">
                  <a:schemeClr val="bg1">
                    <a:lumMod val="85000"/>
                    <a:shade val="100000"/>
                    <a:satMod val="115000"/>
                  </a:schemeClr>
                </a:gs>
              </a:gsLst>
              <a:lin ang="13500000" scaled="1"/>
              <a:tileRect/>
            </a:gradFill>
            <a:ln w="9525" cap="flat" cmpd="sng" algn="ctr">
              <a:solidFill>
                <a:srgbClr val="002060"/>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en-N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'Summary of Progress Chart -Ph 3'!$A$4:$B$13</c:f>
              <c:multiLvlStrCache>
                <c:ptCount val="10"/>
                <c:lvl>
                  <c:pt idx="0">
                    <c:v>Regulations and Standards to be drafted for 2018/2019</c:v>
                  </c:pt>
                  <c:pt idx="1">
                    <c:v>Standards &amp; Regulations Executed</c:v>
                  </c:pt>
                  <c:pt idx="2">
                    <c:v>Reviewed by Legal Services</c:v>
                  </c:pt>
                  <c:pt idx="3">
                    <c:v>Reviewed by EXCO Supervision</c:v>
                  </c:pt>
                  <c:pt idx="4">
                    <c:v>Submitted for Board Approval</c:v>
                  </c:pt>
                  <c:pt idx="5">
                    <c:v>Circulated to Industry</c:v>
                  </c:pt>
                  <c:pt idx="6">
                    <c:v>Standards reviewed by Industry</c:v>
                  </c:pt>
                  <c:pt idx="7">
                    <c:v>Not sent to Industry (To be held back)</c:v>
                  </c:pt>
                  <c:pt idx="8">
                    <c:v>Items elevated/merged to Reg/Std</c:v>
                  </c:pt>
                  <c:pt idx="9">
                    <c:v>Regulations and Standards submitted to MoF</c:v>
                  </c:pt>
                </c:lvl>
                <c:lvl>
                  <c:pt idx="0">
                    <c:v>1</c:v>
                  </c:pt>
                  <c:pt idx="1">
                    <c:v>2</c:v>
                  </c:pt>
                  <c:pt idx="2">
                    <c:v>3</c:v>
                  </c:pt>
                  <c:pt idx="3">
                    <c:v>4</c:v>
                  </c:pt>
                  <c:pt idx="4">
                    <c:v>5</c:v>
                  </c:pt>
                  <c:pt idx="5">
                    <c:v>6</c:v>
                  </c:pt>
                  <c:pt idx="6">
                    <c:v>7</c:v>
                  </c:pt>
                  <c:pt idx="7">
                    <c:v>8</c:v>
                  </c:pt>
                  <c:pt idx="8">
                    <c:v>9</c:v>
                  </c:pt>
                  <c:pt idx="9">
                    <c:v>10</c:v>
                  </c:pt>
                </c:lvl>
              </c:multiLvlStrCache>
            </c:multiLvlStrRef>
          </c:cat>
          <c:val>
            <c:numRef>
              <c:f>'Summary of Progress Chart -Ph 3'!$E$4:$E$13</c:f>
              <c:numCache>
                <c:formatCode>General</c:formatCode>
                <c:ptCount val="10"/>
                <c:pt idx="0">
                  <c:v>22</c:v>
                </c:pt>
                <c:pt idx="1">
                  <c:v>22</c:v>
                </c:pt>
                <c:pt idx="2">
                  <c:v>20</c:v>
                </c:pt>
                <c:pt idx="3">
                  <c:v>20</c:v>
                </c:pt>
                <c:pt idx="4">
                  <c:v>18</c:v>
                </c:pt>
                <c:pt idx="5">
                  <c:v>18</c:v>
                </c:pt>
                <c:pt idx="6">
                  <c:v>10</c:v>
                </c:pt>
                <c:pt idx="7">
                  <c:v>1</c:v>
                </c:pt>
                <c:pt idx="8">
                  <c:v>1</c:v>
                </c:pt>
                <c:pt idx="9">
                  <c:v>0</c:v>
                </c:pt>
              </c:numCache>
            </c:numRef>
          </c:val>
          <c:extLst>
            <c:ext xmlns:c16="http://schemas.microsoft.com/office/drawing/2014/chart" uri="{C3380CC4-5D6E-409C-BE32-E72D297353CC}">
              <c16:uniqueId val="{00000002-A853-420B-B525-71D3F6D9E90F}"/>
            </c:ext>
          </c:extLst>
        </c:ser>
        <c:dLbls>
          <c:dLblPos val="outEnd"/>
          <c:showLegendKey val="0"/>
          <c:showVal val="1"/>
          <c:showCatName val="0"/>
          <c:showSerName val="0"/>
          <c:showPercent val="0"/>
          <c:showBubbleSize val="0"/>
        </c:dLbls>
        <c:gapWidth val="100"/>
        <c:overlap val="-24"/>
        <c:axId val="-726140176"/>
        <c:axId val="-726141264"/>
      </c:barChart>
      <c:catAx>
        <c:axId val="-7261401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NA"/>
          </a:p>
        </c:txPr>
        <c:crossAx val="-726141264"/>
        <c:crosses val="autoZero"/>
        <c:auto val="1"/>
        <c:lblAlgn val="ctr"/>
        <c:lblOffset val="100"/>
        <c:noMultiLvlLbl val="0"/>
      </c:catAx>
      <c:valAx>
        <c:axId val="-726141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NA"/>
          </a:p>
        </c:txPr>
        <c:crossAx val="-726140176"/>
        <c:crosses val="autoZero"/>
        <c:crossBetween val="between"/>
      </c:valAx>
      <c:spPr>
        <a:noFill/>
        <a:ln>
          <a:solidFill>
            <a:sysClr val="windowText" lastClr="000000"/>
          </a:solidFill>
        </a:ln>
        <a:effectLst/>
      </c:spPr>
    </c:plotArea>
    <c:legend>
      <c:legendPos val="b"/>
      <c:layout>
        <c:manualLayout>
          <c:xMode val="edge"/>
          <c:yMode val="edge"/>
          <c:x val="5.203268193768143E-2"/>
          <c:y val="0.81148946833907065"/>
          <c:w val="0.93259313991763204"/>
          <c:h val="0.13058230786478323"/>
        </c:manualLayout>
      </c:layout>
      <c:overlay val="0"/>
      <c:spPr>
        <a:solidFill>
          <a:schemeClr val="lt1"/>
        </a:solidFill>
        <a:ln w="3175" cap="flat" cmpd="sng" algn="ctr">
          <a:solidFill>
            <a:schemeClr val="dk1"/>
          </a:solidFill>
          <a:prstDash val="solid"/>
        </a:ln>
        <a:effectLst/>
      </c:spPr>
      <c:txPr>
        <a:bodyPr rot="0" spcFirstLastPara="1" vertOverflow="ellipsis" vert="horz" wrap="square" anchor="ctr" anchorCtr="1"/>
        <a:lstStyle/>
        <a:p>
          <a:pPr>
            <a:defRPr sz="800" b="0" i="0" u="none" strike="noStrike" kern="1200" baseline="0">
              <a:solidFill>
                <a:schemeClr val="dk1"/>
              </a:solidFill>
              <a:latin typeface="+mj-lt"/>
              <a:ea typeface="+mn-ea"/>
              <a:cs typeface="+mn-cs"/>
            </a:defRPr>
          </a:pPr>
          <a:endParaRPr lang="en-NA"/>
        </a:p>
      </c:txPr>
    </c:legend>
    <c:plotVisOnly val="1"/>
    <c:dispBlanksAs val="gap"/>
    <c:showDLblsOverMax val="0"/>
  </c:chart>
  <c:spPr>
    <a:solidFill>
      <a:schemeClr val="bg1"/>
    </a:solidFill>
    <a:ln w="9525" cap="flat" cmpd="sng" algn="ctr">
      <a:noFill/>
      <a:round/>
    </a:ln>
    <a:effectLst/>
  </c:spPr>
  <c:txPr>
    <a:bodyPr/>
    <a:lstStyle/>
    <a:p>
      <a:pPr>
        <a:defRPr/>
      </a:pPr>
      <a:endParaRPr lang="en-N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200" b="1" i="0" u="none" strike="noStrike" kern="1200" cap="none" spc="20" baseline="0">
                <a:solidFill>
                  <a:sysClr val="windowText" lastClr="000000"/>
                </a:solidFill>
                <a:latin typeface="+mj-lt"/>
                <a:ea typeface="+mn-ea"/>
                <a:cs typeface="+mn-cs"/>
              </a:defRPr>
            </a:pPr>
            <a:r>
              <a:rPr lang="en-US" sz="1200" b="1">
                <a:solidFill>
                  <a:sysClr val="windowText" lastClr="000000"/>
                </a:solidFill>
                <a:latin typeface="+mj-lt"/>
              </a:rPr>
              <a:t>Progress Chart on</a:t>
            </a:r>
            <a:r>
              <a:rPr lang="en-US" sz="1200" b="1" baseline="0">
                <a:solidFill>
                  <a:sysClr val="windowText" lastClr="000000"/>
                </a:solidFill>
                <a:latin typeface="+mj-lt"/>
              </a:rPr>
              <a:t> </a:t>
            </a:r>
            <a:r>
              <a:rPr lang="en-US" sz="1200" b="1">
                <a:solidFill>
                  <a:sysClr val="windowText" lastClr="000000"/>
                </a:solidFill>
                <a:latin typeface="+mj-lt"/>
              </a:rPr>
              <a:t>Regulations &amp; Standards - Phase 4</a:t>
            </a:r>
          </a:p>
        </c:rich>
      </c:tx>
      <c:layout>
        <c:manualLayout>
          <c:xMode val="edge"/>
          <c:yMode val="edge"/>
          <c:x val="0.21060112277631962"/>
          <c:y val="5.0765111647476227E-2"/>
        </c:manualLayout>
      </c:layout>
      <c:overlay val="0"/>
      <c:spPr>
        <a:noFill/>
        <a:ln>
          <a:noFill/>
        </a:ln>
        <a:effectLst/>
      </c:spPr>
      <c:txPr>
        <a:bodyPr rot="0" spcFirstLastPara="1" vertOverflow="ellipsis" vert="horz" wrap="square" anchor="ctr" anchorCtr="1"/>
        <a:lstStyle/>
        <a:p>
          <a:pPr algn="ctr">
            <a:defRPr sz="1200" b="1" i="0" u="none" strike="noStrike" kern="1200" cap="none" spc="20" baseline="0">
              <a:solidFill>
                <a:sysClr val="windowText" lastClr="000000"/>
              </a:solidFill>
              <a:latin typeface="+mj-lt"/>
              <a:ea typeface="+mn-ea"/>
              <a:cs typeface="+mn-cs"/>
            </a:defRPr>
          </a:pPr>
          <a:endParaRPr lang="en-NA"/>
        </a:p>
      </c:txPr>
    </c:title>
    <c:autoTitleDeleted val="0"/>
    <c:plotArea>
      <c:layout>
        <c:manualLayout>
          <c:layoutTarget val="inner"/>
          <c:xMode val="edge"/>
          <c:yMode val="edge"/>
          <c:x val="5.3966285347958332E-2"/>
          <c:y val="0.13844901222216796"/>
          <c:w val="0.9295276303079002"/>
          <c:h val="0.48318557641097737"/>
        </c:manualLayout>
      </c:layout>
      <c:barChart>
        <c:barDir val="col"/>
        <c:grouping val="clustered"/>
        <c:varyColors val="0"/>
        <c:ser>
          <c:idx val="0"/>
          <c:order val="0"/>
          <c:tx>
            <c:strRef>
              <c:f>'Summary of Progress Chart -Ph 4'!$C$1:$C$3</c:f>
              <c:strCache>
                <c:ptCount val="3"/>
                <c:pt idx="0">
                  <c:v>Summary of Progress for Regulations &amp; Standards - Phase 4</c:v>
                </c:pt>
                <c:pt idx="2">
                  <c:v>Regulations</c:v>
                </c:pt>
              </c:strCache>
            </c:strRef>
          </c:tx>
          <c:spPr>
            <a:solidFill>
              <a:schemeClr val="accent5">
                <a:lumMod val="20000"/>
                <a:lumOff val="80000"/>
              </a:schemeClr>
            </a:solidFill>
            <a:ln w="9525" cap="flat" cmpd="sng" algn="ctr">
              <a:solidFill>
                <a:sysClr val="windowText" lastClr="000000"/>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en-N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'Summary of Progress Chart -Ph 4'!$A$4:$B$13</c:f>
              <c:multiLvlStrCache>
                <c:ptCount val="10"/>
                <c:lvl>
                  <c:pt idx="0">
                    <c:v>Regulations and Standards to be drafted for 2020-2021</c:v>
                  </c:pt>
                  <c:pt idx="1">
                    <c:v>Standards &amp; Regulations Executed</c:v>
                  </c:pt>
                  <c:pt idx="2">
                    <c:v>Reviewed by Legal Services</c:v>
                  </c:pt>
                  <c:pt idx="3">
                    <c:v>Discussed by EXCO Supervision</c:v>
                  </c:pt>
                  <c:pt idx="4">
                    <c:v>Discussed by Board (LSC)</c:v>
                  </c:pt>
                  <c:pt idx="5">
                    <c:v>Circulated to Industry</c:v>
                  </c:pt>
                  <c:pt idx="6">
                    <c:v>Standards reviewed by Industry</c:v>
                  </c:pt>
                  <c:pt idx="7">
                    <c:v>Not sent to Industry (To be held back)</c:v>
                  </c:pt>
                  <c:pt idx="8">
                    <c:v>Items elevated/merged to Reg/Std</c:v>
                  </c:pt>
                  <c:pt idx="9">
                    <c:v>Regulations and Standards submitted to MoF</c:v>
                  </c:pt>
                </c:lvl>
                <c:lvl>
                  <c:pt idx="0">
                    <c:v>1</c:v>
                  </c:pt>
                  <c:pt idx="1">
                    <c:v>2</c:v>
                  </c:pt>
                  <c:pt idx="2">
                    <c:v>3</c:v>
                  </c:pt>
                  <c:pt idx="3">
                    <c:v>4</c:v>
                  </c:pt>
                  <c:pt idx="4">
                    <c:v>5</c:v>
                  </c:pt>
                  <c:pt idx="5">
                    <c:v>6</c:v>
                  </c:pt>
                  <c:pt idx="6">
                    <c:v>7</c:v>
                  </c:pt>
                  <c:pt idx="7">
                    <c:v>8</c:v>
                  </c:pt>
                  <c:pt idx="8">
                    <c:v>9</c:v>
                  </c:pt>
                  <c:pt idx="9">
                    <c:v>10</c:v>
                  </c:pt>
                </c:lvl>
              </c:multiLvlStrCache>
            </c:multiLvlStrRef>
          </c:cat>
          <c:val>
            <c:numRef>
              <c:f>'Summary of Progress Chart -Ph 4'!$C$4:$C$13</c:f>
              <c:numCache>
                <c:formatCode>General</c:formatCode>
                <c:ptCount val="10"/>
                <c:pt idx="0">
                  <c:v>5</c:v>
                </c:pt>
                <c:pt idx="1">
                  <c:v>2</c:v>
                </c:pt>
                <c:pt idx="2">
                  <c:v>2</c:v>
                </c:pt>
                <c:pt idx="3">
                  <c:v>2</c:v>
                </c:pt>
                <c:pt idx="4">
                  <c:v>2</c:v>
                </c:pt>
                <c:pt idx="5">
                  <c:v>0</c:v>
                </c:pt>
                <c:pt idx="6">
                  <c:v>0</c:v>
                </c:pt>
                <c:pt idx="7">
                  <c:v>0</c:v>
                </c:pt>
                <c:pt idx="8">
                  <c:v>0</c:v>
                </c:pt>
                <c:pt idx="9">
                  <c:v>0</c:v>
                </c:pt>
              </c:numCache>
            </c:numRef>
          </c:val>
          <c:extLst>
            <c:ext xmlns:c16="http://schemas.microsoft.com/office/drawing/2014/chart" uri="{C3380CC4-5D6E-409C-BE32-E72D297353CC}">
              <c16:uniqueId val="{00000000-FD81-4BBF-8862-6CB0165E27F7}"/>
            </c:ext>
          </c:extLst>
        </c:ser>
        <c:ser>
          <c:idx val="1"/>
          <c:order val="1"/>
          <c:tx>
            <c:strRef>
              <c:f>'Summary of Progress Chart -Ph 4'!$D$1:$D$3</c:f>
              <c:strCache>
                <c:ptCount val="3"/>
                <c:pt idx="0">
                  <c:v>Summary of Progress for Regulations &amp; Standards - Phase 4</c:v>
                </c:pt>
                <c:pt idx="2">
                  <c:v>Standards</c:v>
                </c:pt>
              </c:strCache>
            </c:strRef>
          </c:tx>
          <c:spPr>
            <a:solidFill>
              <a:srgbClr val="F5C9A5"/>
            </a:solidFill>
            <a:ln w="9525" cap="flat" cmpd="sng" algn="ctr">
              <a:solidFill>
                <a:sysClr val="windowText" lastClr="000000"/>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en-N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'Summary of Progress Chart -Ph 4'!$A$4:$B$13</c:f>
              <c:multiLvlStrCache>
                <c:ptCount val="10"/>
                <c:lvl>
                  <c:pt idx="0">
                    <c:v>Regulations and Standards to be drafted for 2020-2021</c:v>
                  </c:pt>
                  <c:pt idx="1">
                    <c:v>Standards &amp; Regulations Executed</c:v>
                  </c:pt>
                  <c:pt idx="2">
                    <c:v>Reviewed by Legal Services</c:v>
                  </c:pt>
                  <c:pt idx="3">
                    <c:v>Discussed by EXCO Supervision</c:v>
                  </c:pt>
                  <c:pt idx="4">
                    <c:v>Discussed by Board (LSC)</c:v>
                  </c:pt>
                  <c:pt idx="5">
                    <c:v>Circulated to Industry</c:v>
                  </c:pt>
                  <c:pt idx="6">
                    <c:v>Standards reviewed by Industry</c:v>
                  </c:pt>
                  <c:pt idx="7">
                    <c:v>Not sent to Industry (To be held back)</c:v>
                  </c:pt>
                  <c:pt idx="8">
                    <c:v>Items elevated/merged to Reg/Std</c:v>
                  </c:pt>
                  <c:pt idx="9">
                    <c:v>Regulations and Standards submitted to MoF</c:v>
                  </c:pt>
                </c:lvl>
                <c:lvl>
                  <c:pt idx="0">
                    <c:v>1</c:v>
                  </c:pt>
                  <c:pt idx="1">
                    <c:v>2</c:v>
                  </c:pt>
                  <c:pt idx="2">
                    <c:v>3</c:v>
                  </c:pt>
                  <c:pt idx="3">
                    <c:v>4</c:v>
                  </c:pt>
                  <c:pt idx="4">
                    <c:v>5</c:v>
                  </c:pt>
                  <c:pt idx="5">
                    <c:v>6</c:v>
                  </c:pt>
                  <c:pt idx="6">
                    <c:v>7</c:v>
                  </c:pt>
                  <c:pt idx="7">
                    <c:v>8</c:v>
                  </c:pt>
                  <c:pt idx="8">
                    <c:v>9</c:v>
                  </c:pt>
                  <c:pt idx="9">
                    <c:v>10</c:v>
                  </c:pt>
                </c:lvl>
              </c:multiLvlStrCache>
            </c:multiLvlStrRef>
          </c:cat>
          <c:val>
            <c:numRef>
              <c:f>'Summary of Progress Chart -Ph 4'!$D$4:$D$13</c:f>
              <c:numCache>
                <c:formatCode>General</c:formatCode>
                <c:ptCount val="10"/>
                <c:pt idx="0">
                  <c:v>25</c:v>
                </c:pt>
                <c:pt idx="1">
                  <c:v>26</c:v>
                </c:pt>
                <c:pt idx="2">
                  <c:v>26</c:v>
                </c:pt>
                <c:pt idx="3">
                  <c:v>21</c:v>
                </c:pt>
                <c:pt idx="4">
                  <c:v>21</c:v>
                </c:pt>
                <c:pt idx="5">
                  <c:v>0</c:v>
                </c:pt>
                <c:pt idx="6">
                  <c:v>0</c:v>
                </c:pt>
                <c:pt idx="7">
                  <c:v>0</c:v>
                </c:pt>
                <c:pt idx="8">
                  <c:v>0</c:v>
                </c:pt>
                <c:pt idx="9">
                  <c:v>0</c:v>
                </c:pt>
              </c:numCache>
            </c:numRef>
          </c:val>
          <c:extLst>
            <c:ext xmlns:c16="http://schemas.microsoft.com/office/drawing/2014/chart" uri="{C3380CC4-5D6E-409C-BE32-E72D297353CC}">
              <c16:uniqueId val="{00000001-FD81-4BBF-8862-6CB0165E27F7}"/>
            </c:ext>
          </c:extLst>
        </c:ser>
        <c:ser>
          <c:idx val="2"/>
          <c:order val="2"/>
          <c:tx>
            <c:strRef>
              <c:f>'Summary of Progress Chart -Ph 4'!$E$1:$E$3</c:f>
              <c:strCache>
                <c:ptCount val="3"/>
                <c:pt idx="0">
                  <c:v>Summary of Progress for Regulations &amp; Standards - Phase 4</c:v>
                </c:pt>
                <c:pt idx="2">
                  <c:v>Total</c:v>
                </c:pt>
              </c:strCache>
            </c:strRef>
          </c:tx>
          <c:spPr>
            <a:gradFill flip="none" rotWithShape="1">
              <a:gsLst>
                <a:gs pos="0">
                  <a:schemeClr val="bg1">
                    <a:lumMod val="85000"/>
                    <a:shade val="30000"/>
                    <a:satMod val="115000"/>
                  </a:schemeClr>
                </a:gs>
                <a:gs pos="50000">
                  <a:schemeClr val="bg1">
                    <a:lumMod val="85000"/>
                    <a:shade val="67500"/>
                    <a:satMod val="115000"/>
                  </a:schemeClr>
                </a:gs>
                <a:gs pos="100000">
                  <a:schemeClr val="bg1">
                    <a:lumMod val="85000"/>
                    <a:shade val="100000"/>
                    <a:satMod val="115000"/>
                  </a:schemeClr>
                </a:gs>
              </a:gsLst>
              <a:lin ang="13500000" scaled="1"/>
              <a:tileRect/>
            </a:gradFill>
            <a:ln w="9525" cap="flat" cmpd="sng" algn="ctr">
              <a:solidFill>
                <a:srgbClr val="002060"/>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j-lt"/>
                    <a:ea typeface="+mn-ea"/>
                    <a:cs typeface="+mn-cs"/>
                  </a:defRPr>
                </a:pPr>
                <a:endParaRPr lang="en-N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'Summary of Progress Chart -Ph 4'!$A$4:$B$13</c:f>
              <c:multiLvlStrCache>
                <c:ptCount val="10"/>
                <c:lvl>
                  <c:pt idx="0">
                    <c:v>Regulations and Standards to be drafted for 2020-2021</c:v>
                  </c:pt>
                  <c:pt idx="1">
                    <c:v>Standards &amp; Regulations Executed</c:v>
                  </c:pt>
                  <c:pt idx="2">
                    <c:v>Reviewed by Legal Services</c:v>
                  </c:pt>
                  <c:pt idx="3">
                    <c:v>Discussed by EXCO Supervision</c:v>
                  </c:pt>
                  <c:pt idx="4">
                    <c:v>Discussed by Board (LSC)</c:v>
                  </c:pt>
                  <c:pt idx="5">
                    <c:v>Circulated to Industry</c:v>
                  </c:pt>
                  <c:pt idx="6">
                    <c:v>Standards reviewed by Industry</c:v>
                  </c:pt>
                  <c:pt idx="7">
                    <c:v>Not sent to Industry (To be held back)</c:v>
                  </c:pt>
                  <c:pt idx="8">
                    <c:v>Items elevated/merged to Reg/Std</c:v>
                  </c:pt>
                  <c:pt idx="9">
                    <c:v>Regulations and Standards submitted to MoF</c:v>
                  </c:pt>
                </c:lvl>
                <c:lvl>
                  <c:pt idx="0">
                    <c:v>1</c:v>
                  </c:pt>
                  <c:pt idx="1">
                    <c:v>2</c:v>
                  </c:pt>
                  <c:pt idx="2">
                    <c:v>3</c:v>
                  </c:pt>
                  <c:pt idx="3">
                    <c:v>4</c:v>
                  </c:pt>
                  <c:pt idx="4">
                    <c:v>5</c:v>
                  </c:pt>
                  <c:pt idx="5">
                    <c:v>6</c:v>
                  </c:pt>
                  <c:pt idx="6">
                    <c:v>7</c:v>
                  </c:pt>
                  <c:pt idx="7">
                    <c:v>8</c:v>
                  </c:pt>
                  <c:pt idx="8">
                    <c:v>9</c:v>
                  </c:pt>
                  <c:pt idx="9">
                    <c:v>10</c:v>
                  </c:pt>
                </c:lvl>
              </c:multiLvlStrCache>
            </c:multiLvlStrRef>
          </c:cat>
          <c:val>
            <c:numRef>
              <c:f>'Summary of Progress Chart -Ph 4'!$E$4:$E$13</c:f>
              <c:numCache>
                <c:formatCode>General</c:formatCode>
                <c:ptCount val="10"/>
                <c:pt idx="0">
                  <c:v>30</c:v>
                </c:pt>
                <c:pt idx="1">
                  <c:v>30</c:v>
                </c:pt>
                <c:pt idx="2">
                  <c:v>28</c:v>
                </c:pt>
                <c:pt idx="3">
                  <c:v>23</c:v>
                </c:pt>
                <c:pt idx="4">
                  <c:v>23</c:v>
                </c:pt>
                <c:pt idx="5">
                  <c:v>0</c:v>
                </c:pt>
                <c:pt idx="6">
                  <c:v>0</c:v>
                </c:pt>
                <c:pt idx="7">
                  <c:v>0</c:v>
                </c:pt>
                <c:pt idx="8">
                  <c:v>0</c:v>
                </c:pt>
                <c:pt idx="9">
                  <c:v>0</c:v>
                </c:pt>
              </c:numCache>
            </c:numRef>
          </c:val>
          <c:extLst>
            <c:ext xmlns:c16="http://schemas.microsoft.com/office/drawing/2014/chart" uri="{C3380CC4-5D6E-409C-BE32-E72D297353CC}">
              <c16:uniqueId val="{00000002-FD81-4BBF-8862-6CB0165E27F7}"/>
            </c:ext>
          </c:extLst>
        </c:ser>
        <c:dLbls>
          <c:dLblPos val="outEnd"/>
          <c:showLegendKey val="0"/>
          <c:showVal val="1"/>
          <c:showCatName val="0"/>
          <c:showSerName val="0"/>
          <c:showPercent val="0"/>
          <c:showBubbleSize val="0"/>
        </c:dLbls>
        <c:gapWidth val="100"/>
        <c:overlap val="-24"/>
        <c:axId val="-726140176"/>
        <c:axId val="-726141264"/>
      </c:barChart>
      <c:catAx>
        <c:axId val="-7261401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NA"/>
          </a:p>
        </c:txPr>
        <c:crossAx val="-726141264"/>
        <c:crosses val="autoZero"/>
        <c:auto val="1"/>
        <c:lblAlgn val="ctr"/>
        <c:lblOffset val="100"/>
        <c:noMultiLvlLbl val="0"/>
      </c:catAx>
      <c:valAx>
        <c:axId val="-726141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NA"/>
          </a:p>
        </c:txPr>
        <c:crossAx val="-726140176"/>
        <c:crosses val="autoZero"/>
        <c:crossBetween val="between"/>
      </c:valAx>
      <c:spPr>
        <a:noFill/>
        <a:ln>
          <a:solidFill>
            <a:sysClr val="windowText" lastClr="000000"/>
          </a:solidFill>
        </a:ln>
        <a:effectLst/>
      </c:spPr>
    </c:plotArea>
    <c:legend>
      <c:legendPos val="b"/>
      <c:layout>
        <c:manualLayout>
          <c:xMode val="edge"/>
          <c:yMode val="edge"/>
          <c:x val="5.203268193768143E-2"/>
          <c:y val="0.81148946833907065"/>
          <c:w val="0.93104947121970072"/>
          <c:h val="0.13058230786478323"/>
        </c:manualLayout>
      </c:layout>
      <c:overlay val="0"/>
      <c:spPr>
        <a:solidFill>
          <a:schemeClr val="lt1"/>
        </a:solidFill>
        <a:ln w="3175" cap="flat" cmpd="sng" algn="ctr">
          <a:solidFill>
            <a:schemeClr val="dk1"/>
          </a:solidFill>
          <a:prstDash val="solid"/>
        </a:ln>
        <a:effectLst/>
      </c:spPr>
      <c:txPr>
        <a:bodyPr rot="0" spcFirstLastPara="1" vertOverflow="ellipsis" vert="horz" wrap="square" anchor="ctr" anchorCtr="1"/>
        <a:lstStyle/>
        <a:p>
          <a:pPr>
            <a:defRPr sz="800" b="0" i="0" u="none" strike="noStrike" kern="1200" baseline="0">
              <a:solidFill>
                <a:schemeClr val="dk1"/>
              </a:solidFill>
              <a:latin typeface="+mj-lt"/>
              <a:ea typeface="+mn-ea"/>
              <a:cs typeface="+mn-cs"/>
            </a:defRPr>
          </a:pPr>
          <a:endParaRPr lang="en-NA"/>
        </a:p>
      </c:txPr>
    </c:legend>
    <c:plotVisOnly val="1"/>
    <c:dispBlanksAs val="gap"/>
    <c:showDLblsOverMax val="0"/>
  </c:chart>
  <c:spPr>
    <a:solidFill>
      <a:schemeClr val="bg1"/>
    </a:solidFill>
    <a:ln w="9525" cap="flat" cmpd="sng" algn="ctr">
      <a:noFill/>
      <a:round/>
    </a:ln>
    <a:effectLst/>
  </c:spPr>
  <c:txPr>
    <a:bodyPr/>
    <a:lstStyle/>
    <a:p>
      <a:pPr>
        <a:defRPr/>
      </a:pPr>
      <a:endParaRPr lang="en-NA"/>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104774</xdr:colOff>
      <xdr:row>0</xdr:row>
      <xdr:rowOff>104775</xdr:rowOff>
    </xdr:from>
    <xdr:to>
      <xdr:col>3</xdr:col>
      <xdr:colOff>447675</xdr:colOff>
      <xdr:row>4</xdr:row>
      <xdr:rowOff>180975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04774" y="104775"/>
          <a:ext cx="3105151" cy="838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0</xdr:row>
      <xdr:rowOff>47626</xdr:rowOff>
    </xdr:from>
    <xdr:to>
      <xdr:col>2</xdr:col>
      <xdr:colOff>1056481</xdr:colOff>
      <xdr:row>2</xdr:row>
      <xdr:rowOff>0</xdr:rowOff>
    </xdr:to>
    <xdr:pic>
      <xdr:nvPicPr>
        <xdr:cNvPr id="2" name="Picture 1">
          <a:extLst>
            <a:ext uri="{FF2B5EF4-FFF2-40B4-BE49-F238E27FC236}">
              <a16:creationId xmlns:a16="http://schemas.microsoft.com/office/drawing/2014/main" id="{5C3752B2-D8DD-4DBE-A913-8D3A8BA2CC9B}"/>
            </a:ext>
          </a:extLst>
        </xdr:cNvPr>
        <xdr:cNvPicPr>
          <a:picLocks noChangeAspect="1"/>
        </xdr:cNvPicPr>
      </xdr:nvPicPr>
      <xdr:blipFill>
        <a:blip xmlns:r="http://schemas.openxmlformats.org/officeDocument/2006/relationships" r:embed="rId1"/>
        <a:stretch>
          <a:fillRect/>
        </a:stretch>
      </xdr:blipFill>
      <xdr:spPr>
        <a:xfrm>
          <a:off x="47625" y="0"/>
          <a:ext cx="2303198" cy="71437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104775</xdr:colOff>
      <xdr:row>0</xdr:row>
      <xdr:rowOff>114299</xdr:rowOff>
    </xdr:from>
    <xdr:to>
      <xdr:col>2</xdr:col>
      <xdr:colOff>982398</xdr:colOff>
      <xdr:row>1</xdr:row>
      <xdr:rowOff>781050</xdr:rowOff>
    </xdr:to>
    <xdr:pic>
      <xdr:nvPicPr>
        <xdr:cNvPr id="2" name="Picture 1">
          <a:extLst>
            <a:ext uri="{FF2B5EF4-FFF2-40B4-BE49-F238E27FC236}">
              <a16:creationId xmlns:a16="http://schemas.microsoft.com/office/drawing/2014/main" id="{3CF4FCD2-E7D3-4FBC-9D98-19A4509A9FF3}"/>
            </a:ext>
          </a:extLst>
        </xdr:cNvPr>
        <xdr:cNvPicPr>
          <a:picLocks noChangeAspect="1"/>
        </xdr:cNvPicPr>
      </xdr:nvPicPr>
      <xdr:blipFill>
        <a:blip xmlns:r="http://schemas.openxmlformats.org/officeDocument/2006/relationships" r:embed="rId1"/>
        <a:stretch>
          <a:fillRect/>
        </a:stretch>
      </xdr:blipFill>
      <xdr:spPr>
        <a:xfrm>
          <a:off x="104775" y="114299"/>
          <a:ext cx="2306373" cy="85725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21167</xdr:rowOff>
    </xdr:from>
    <xdr:to>
      <xdr:col>0</xdr:col>
      <xdr:colOff>1990725</xdr:colOff>
      <xdr:row>4</xdr:row>
      <xdr:rowOff>161925</xdr:rowOff>
    </xdr:to>
    <xdr:pic>
      <xdr:nvPicPr>
        <xdr:cNvPr id="2" name="Picture 1">
          <a:extLst>
            <a:ext uri="{FF2B5EF4-FFF2-40B4-BE49-F238E27FC236}">
              <a16:creationId xmlns:a16="http://schemas.microsoft.com/office/drawing/2014/main" id="{95FDD8C3-D0F3-4728-A440-7B20D418855A}"/>
            </a:ext>
          </a:extLst>
        </xdr:cNvPr>
        <xdr:cNvPicPr>
          <a:picLocks noChangeAspect="1"/>
        </xdr:cNvPicPr>
      </xdr:nvPicPr>
      <xdr:blipFill>
        <a:blip xmlns:r="http://schemas.openxmlformats.org/officeDocument/2006/relationships" r:embed="rId1"/>
        <a:stretch>
          <a:fillRect/>
        </a:stretch>
      </xdr:blipFill>
      <xdr:spPr>
        <a:xfrm>
          <a:off x="0" y="21167"/>
          <a:ext cx="1990725" cy="90275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123825</xdr:rowOff>
    </xdr:from>
    <xdr:to>
      <xdr:col>0</xdr:col>
      <xdr:colOff>2247901</xdr:colOff>
      <xdr:row>4</xdr:row>
      <xdr:rowOff>76201</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 y="123825"/>
          <a:ext cx="2247900" cy="7143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12</xdr:row>
      <xdr:rowOff>190499</xdr:rowOff>
    </xdr:from>
    <xdr:to>
      <xdr:col>4</xdr:col>
      <xdr:colOff>1295400</xdr:colOff>
      <xdr:row>36</xdr:row>
      <xdr:rowOff>180974</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180975</xdr:rowOff>
    </xdr:from>
    <xdr:to>
      <xdr:col>2</xdr:col>
      <xdr:colOff>1428750</xdr:colOff>
      <xdr:row>4</xdr:row>
      <xdr:rowOff>123825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80975"/>
          <a:ext cx="2571750" cy="704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13</xdr:row>
      <xdr:rowOff>180975</xdr:rowOff>
    </xdr:from>
    <xdr:to>
      <xdr:col>4</xdr:col>
      <xdr:colOff>1009650</xdr:colOff>
      <xdr:row>33</xdr:row>
      <xdr:rowOff>142874</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123825</xdr:rowOff>
    </xdr:from>
    <xdr:to>
      <xdr:col>3</xdr:col>
      <xdr:colOff>9526</xdr:colOff>
      <xdr:row>5</xdr:row>
      <xdr:rowOff>133350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5725" y="123825"/>
          <a:ext cx="3105151" cy="962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14</xdr:row>
      <xdr:rowOff>0</xdr:rowOff>
    </xdr:from>
    <xdr:to>
      <xdr:col>4</xdr:col>
      <xdr:colOff>1428750</xdr:colOff>
      <xdr:row>33</xdr:row>
      <xdr:rowOff>171450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3</xdr:col>
      <xdr:colOff>18370</xdr:colOff>
      <xdr:row>5</xdr:row>
      <xdr:rowOff>123825</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0025" y="114300"/>
          <a:ext cx="2905126" cy="9620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13</xdr:row>
      <xdr:rowOff>140494</xdr:rowOff>
    </xdr:from>
    <xdr:to>
      <xdr:col>4</xdr:col>
      <xdr:colOff>1433512</xdr:colOff>
      <xdr:row>33</xdr:row>
      <xdr:rowOff>121444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2</xdr:col>
      <xdr:colOff>1103879</xdr:colOff>
      <xdr:row>1</xdr:row>
      <xdr:rowOff>571499</xdr:rowOff>
    </xdr:to>
    <xdr:pic>
      <xdr:nvPicPr>
        <xdr:cNvPr id="2" name="Picture 1">
          <a:extLst>
            <a:ext uri="{FF2B5EF4-FFF2-40B4-BE49-F238E27FC236}">
              <a16:creationId xmlns:a16="http://schemas.microsoft.com/office/drawing/2014/main" id="{32D4AC86-4A1C-4222-923C-90C7C247E231}"/>
            </a:ext>
          </a:extLst>
        </xdr:cNvPr>
        <xdr:cNvPicPr>
          <a:picLocks noChangeAspect="1"/>
        </xdr:cNvPicPr>
      </xdr:nvPicPr>
      <xdr:blipFill>
        <a:blip xmlns:r="http://schemas.openxmlformats.org/officeDocument/2006/relationships" r:embed="rId1"/>
        <a:stretch>
          <a:fillRect/>
        </a:stretch>
      </xdr:blipFill>
      <xdr:spPr>
        <a:xfrm>
          <a:off x="47625" y="47625"/>
          <a:ext cx="2595562" cy="857249"/>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pulent">
  <a:themeElements>
    <a:clrScheme name="Waveform">
      <a:dk1>
        <a:sysClr val="windowText" lastClr="000000"/>
      </a:dk1>
      <a:lt1>
        <a:sysClr val="window" lastClr="FFFFFF"/>
      </a:lt1>
      <a:dk2>
        <a:srgbClr val="073E87"/>
      </a:dk2>
      <a:lt2>
        <a:srgbClr val="C6E7FC"/>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5EAEFF"/>
      </a:folHlink>
    </a:clrScheme>
    <a:fontScheme name="Office Classic">
      <a:maj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78000"/>
                <a:satMod val="220000"/>
              </a:schemeClr>
            </a:gs>
            <a:gs pos="100000">
              <a:schemeClr val="phClr">
                <a:shade val="35000"/>
                <a:satMod val="155000"/>
              </a:schemeClr>
            </a:gs>
          </a:gsLst>
          <a:path path="circle">
            <a:fillToRect l="50000" t="50000" r="50000" b="50000"/>
          </a:path>
        </a:gradFill>
        <a:blipFill>
          <a:blip xmlns:r="http://schemas.openxmlformats.org/officeDocument/2006/relationships" r:embed="rId1">
            <a:duotone>
              <a:schemeClr val="phClr">
                <a:shade val="60000"/>
                <a:satMod val="180000"/>
              </a:schemeClr>
              <a:schemeClr val="phClr">
                <a:tint val="500"/>
                <a:satMod val="150000"/>
              </a:schemeClr>
            </a:duotone>
          </a:blip>
          <a:tile tx="0" ty="0" sx="50000" sy="5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5E0B3"/>
  </sheetPr>
  <dimension ref="A1:P131"/>
  <sheetViews>
    <sheetView view="pageBreakPreview" zoomScale="80" zoomScaleNormal="100" zoomScaleSheetLayoutView="80" workbookViewId="0">
      <pane ySplit="10" topLeftCell="A11" activePane="bottomLeft" state="frozen"/>
      <selection pane="bottomLeft" activeCell="P10" sqref="P10"/>
    </sheetView>
  </sheetViews>
  <sheetFormatPr defaultColWidth="27.7109375" defaultRowHeight="15" x14ac:dyDescent="0.25"/>
  <cols>
    <col min="1" max="1" width="5" customWidth="1"/>
    <col min="2" max="2" width="9.140625" customWidth="1"/>
    <col min="3" max="3" width="27.28515625" customWidth="1"/>
    <col min="4" max="4" width="9.7109375" customWidth="1"/>
    <col min="5" max="5" width="9.5703125" style="4" customWidth="1"/>
    <col min="6" max="6" width="6.85546875" customWidth="1"/>
    <col min="7" max="7" width="8.5703125" customWidth="1"/>
    <col min="8" max="8" width="8" customWidth="1"/>
    <col min="9" max="9" width="9.7109375" customWidth="1"/>
    <col min="10" max="10" width="10.28515625" customWidth="1"/>
    <col min="11" max="11" width="20" customWidth="1"/>
    <col min="12" max="12" width="10.28515625" customWidth="1"/>
    <col min="13" max="13" width="4.85546875" customWidth="1"/>
    <col min="14" max="14" width="11.5703125" customWidth="1"/>
    <col min="15" max="15" width="6.85546875" customWidth="1"/>
  </cols>
  <sheetData>
    <row r="1" spans="1:14" x14ac:dyDescent="0.25">
      <c r="A1" s="633"/>
      <c r="B1" s="634"/>
      <c r="C1" s="634"/>
      <c r="D1" s="634"/>
      <c r="E1" s="634"/>
      <c r="F1" s="634"/>
      <c r="G1" s="634"/>
      <c r="H1" s="634"/>
      <c r="I1" s="634"/>
      <c r="J1" s="634"/>
      <c r="K1" s="634"/>
      <c r="L1" s="635"/>
    </row>
    <row r="2" spans="1:14" x14ac:dyDescent="0.25">
      <c r="A2" s="636"/>
      <c r="B2" s="637"/>
      <c r="C2" s="637"/>
      <c r="D2" s="637"/>
      <c r="E2" s="637"/>
      <c r="F2" s="637"/>
      <c r="G2" s="637"/>
      <c r="H2" s="637"/>
      <c r="I2" s="637"/>
      <c r="J2" s="637"/>
      <c r="K2" s="637"/>
      <c r="L2" s="638"/>
      <c r="N2" s="632"/>
    </row>
    <row r="3" spans="1:14" x14ac:dyDescent="0.25">
      <c r="A3" s="636"/>
      <c r="B3" s="637"/>
      <c r="C3" s="637"/>
      <c r="D3" s="637"/>
      <c r="E3" s="637"/>
      <c r="F3" s="637"/>
      <c r="G3" s="637"/>
      <c r="H3" s="637"/>
      <c r="I3" s="637"/>
      <c r="J3" s="637"/>
      <c r="K3" s="637"/>
      <c r="L3" s="638"/>
      <c r="N3" s="632"/>
    </row>
    <row r="4" spans="1:14" x14ac:dyDescent="0.25">
      <c r="A4" s="636"/>
      <c r="B4" s="637"/>
      <c r="C4" s="637"/>
      <c r="D4" s="637"/>
      <c r="E4" s="637"/>
      <c r="F4" s="637"/>
      <c r="G4" s="637"/>
      <c r="H4" s="637"/>
      <c r="I4" s="637"/>
      <c r="J4" s="637"/>
      <c r="K4" s="637"/>
      <c r="L4" s="638"/>
      <c r="N4" s="632"/>
    </row>
    <row r="5" spans="1:14" ht="15.75" thickBot="1" x14ac:dyDescent="0.3">
      <c r="A5" s="636"/>
      <c r="B5" s="637"/>
      <c r="C5" s="637"/>
      <c r="D5" s="637"/>
      <c r="E5" s="637"/>
      <c r="F5" s="637"/>
      <c r="G5" s="637"/>
      <c r="H5" s="637"/>
      <c r="I5" s="637"/>
      <c r="J5" s="637"/>
      <c r="K5" s="637"/>
      <c r="L5" s="638"/>
    </row>
    <row r="6" spans="1:14" x14ac:dyDescent="0.25">
      <c r="A6" s="639" t="s">
        <v>778</v>
      </c>
      <c r="B6" s="640"/>
      <c r="C6" s="640"/>
      <c r="D6" s="640"/>
      <c r="E6" s="640"/>
      <c r="F6" s="640"/>
      <c r="G6" s="640"/>
      <c r="H6" s="640"/>
      <c r="I6" s="640"/>
      <c r="J6" s="640"/>
      <c r="K6" s="640"/>
      <c r="L6" s="641"/>
      <c r="M6" s="1"/>
    </row>
    <row r="7" spans="1:14" ht="15.75" thickBot="1" x14ac:dyDescent="0.3">
      <c r="A7" s="642"/>
      <c r="B7" s="643"/>
      <c r="C7" s="643"/>
      <c r="D7" s="643"/>
      <c r="E7" s="643"/>
      <c r="F7" s="643"/>
      <c r="G7" s="643"/>
      <c r="H7" s="643"/>
      <c r="I7" s="643"/>
      <c r="J7" s="643"/>
      <c r="K7" s="643"/>
      <c r="L7" s="644"/>
      <c r="M7" s="2"/>
    </row>
    <row r="8" spans="1:14" x14ac:dyDescent="0.25">
      <c r="A8" s="645" t="s">
        <v>0</v>
      </c>
      <c r="B8" s="646"/>
      <c r="C8" s="646"/>
      <c r="D8" s="646"/>
      <c r="E8" s="646"/>
      <c r="F8" s="646"/>
      <c r="G8" s="646"/>
      <c r="H8" s="646"/>
      <c r="I8" s="646"/>
      <c r="J8" s="646"/>
      <c r="K8" s="646"/>
      <c r="L8" s="647"/>
      <c r="M8" s="3"/>
    </row>
    <row r="9" spans="1:14" x14ac:dyDescent="0.25">
      <c r="A9" s="651" t="s">
        <v>1</v>
      </c>
      <c r="B9" s="652"/>
      <c r="C9" s="652"/>
      <c r="D9" s="648" t="s">
        <v>2</v>
      </c>
      <c r="E9" s="649"/>
      <c r="F9" s="649"/>
      <c r="G9" s="649"/>
      <c r="H9" s="649"/>
      <c r="I9" s="649"/>
      <c r="J9" s="649"/>
      <c r="K9" s="649"/>
      <c r="L9" s="650"/>
    </row>
    <row r="10" spans="1:14" ht="51" x14ac:dyDescent="0.25">
      <c r="A10" s="119" t="s">
        <v>3</v>
      </c>
      <c r="B10" s="7" t="s">
        <v>4</v>
      </c>
      <c r="C10" s="7" t="s">
        <v>195</v>
      </c>
      <c r="D10" s="7" t="s">
        <v>5</v>
      </c>
      <c r="E10" s="7" t="s">
        <v>6</v>
      </c>
      <c r="F10" s="7" t="s">
        <v>7</v>
      </c>
      <c r="G10" s="7" t="s">
        <v>8</v>
      </c>
      <c r="H10" s="7" t="s">
        <v>9</v>
      </c>
      <c r="I10" s="7" t="s">
        <v>10</v>
      </c>
      <c r="J10" s="7" t="s">
        <v>198</v>
      </c>
      <c r="K10" s="7" t="s">
        <v>186</v>
      </c>
      <c r="L10" s="120" t="s">
        <v>203</v>
      </c>
    </row>
    <row r="11" spans="1:14" ht="38.25" x14ac:dyDescent="0.25">
      <c r="A11" s="121">
        <v>1</v>
      </c>
      <c r="B11" s="95" t="s">
        <v>11</v>
      </c>
      <c r="C11" s="95" t="s">
        <v>12</v>
      </c>
      <c r="D11" s="94" t="s">
        <v>13</v>
      </c>
      <c r="E11" s="94" t="s">
        <v>13</v>
      </c>
      <c r="F11" s="94" t="s">
        <v>13</v>
      </c>
      <c r="G11" s="94" t="s">
        <v>13</v>
      </c>
      <c r="H11" s="94" t="s">
        <v>13</v>
      </c>
      <c r="I11" s="94" t="s">
        <v>13</v>
      </c>
      <c r="J11" s="98" t="s">
        <v>13</v>
      </c>
      <c r="K11" s="71" t="s">
        <v>343</v>
      </c>
      <c r="L11" s="122" t="s">
        <v>13</v>
      </c>
    </row>
    <row r="12" spans="1:14" ht="16.5" customHeight="1" x14ac:dyDescent="0.25">
      <c r="A12" s="655"/>
      <c r="B12" s="656"/>
      <c r="C12" s="656"/>
      <c r="D12" s="656"/>
      <c r="E12" s="656"/>
      <c r="F12" s="656"/>
      <c r="G12" s="656"/>
      <c r="H12" s="656"/>
      <c r="I12" s="656"/>
      <c r="J12" s="656"/>
      <c r="K12" s="656"/>
      <c r="L12" s="123"/>
    </row>
    <row r="13" spans="1:14" ht="16.5" customHeight="1" x14ac:dyDescent="0.25">
      <c r="A13" s="657" t="s">
        <v>202</v>
      </c>
      <c r="B13" s="658"/>
      <c r="C13" s="658"/>
      <c r="D13" s="658"/>
      <c r="E13" s="658"/>
      <c r="F13" s="658"/>
      <c r="G13" s="658"/>
      <c r="H13" s="658"/>
      <c r="I13" s="658"/>
      <c r="J13" s="658"/>
      <c r="K13" s="658"/>
      <c r="L13" s="659"/>
    </row>
    <row r="14" spans="1:14" x14ac:dyDescent="0.25">
      <c r="A14" s="651" t="s">
        <v>14</v>
      </c>
      <c r="B14" s="652"/>
      <c r="C14" s="652"/>
      <c r="D14" s="648"/>
      <c r="E14" s="649"/>
      <c r="F14" s="649"/>
      <c r="G14" s="649"/>
      <c r="H14" s="649"/>
      <c r="I14" s="649"/>
      <c r="J14" s="649"/>
      <c r="K14" s="649"/>
      <c r="L14" s="650"/>
    </row>
    <row r="15" spans="1:14" ht="51" x14ac:dyDescent="0.25">
      <c r="A15" s="119" t="s">
        <v>3</v>
      </c>
      <c r="B15" s="7" t="s">
        <v>4</v>
      </c>
      <c r="C15" s="7" t="s">
        <v>195</v>
      </c>
      <c r="D15" s="18" t="s">
        <v>5</v>
      </c>
      <c r="E15" s="18" t="s">
        <v>6</v>
      </c>
      <c r="F15" s="18" t="s">
        <v>7</v>
      </c>
      <c r="G15" s="18" t="s">
        <v>8</v>
      </c>
      <c r="H15" s="18" t="s">
        <v>9</v>
      </c>
      <c r="I15" s="18" t="s">
        <v>10</v>
      </c>
      <c r="J15" s="18" t="s">
        <v>198</v>
      </c>
      <c r="K15" s="18" t="s">
        <v>186</v>
      </c>
      <c r="L15" s="124" t="s">
        <v>203</v>
      </c>
    </row>
    <row r="16" spans="1:14" ht="58.5" customHeight="1" x14ac:dyDescent="0.25">
      <c r="A16" s="236">
        <v>2</v>
      </c>
      <c r="B16" s="230" t="s">
        <v>15</v>
      </c>
      <c r="C16" s="230" t="s">
        <v>16</v>
      </c>
      <c r="D16" s="229" t="s">
        <v>13</v>
      </c>
      <c r="E16" s="229" t="s">
        <v>13</v>
      </c>
      <c r="F16" s="229" t="s">
        <v>13</v>
      </c>
      <c r="G16" s="229" t="s">
        <v>13</v>
      </c>
      <c r="H16" s="229" t="s">
        <v>13</v>
      </c>
      <c r="I16" s="229" t="s">
        <v>13</v>
      </c>
      <c r="J16" s="229" t="s">
        <v>13</v>
      </c>
      <c r="K16" s="231" t="s">
        <v>205</v>
      </c>
      <c r="L16" s="237"/>
    </row>
    <row r="17" spans="1:12" ht="64.5" customHeight="1" x14ac:dyDescent="0.25">
      <c r="A17" s="121">
        <v>3</v>
      </c>
      <c r="B17" s="13" t="s">
        <v>17</v>
      </c>
      <c r="C17" s="13" t="s">
        <v>18</v>
      </c>
      <c r="D17" s="98" t="s">
        <v>13</v>
      </c>
      <c r="E17" s="98" t="s">
        <v>13</v>
      </c>
      <c r="F17" s="98" t="s">
        <v>13</v>
      </c>
      <c r="G17" s="98" t="s">
        <v>13</v>
      </c>
      <c r="H17" s="98" t="s">
        <v>13</v>
      </c>
      <c r="I17" s="98" t="s">
        <v>13</v>
      </c>
      <c r="J17" s="98" t="s">
        <v>13</v>
      </c>
      <c r="K17" s="71" t="s">
        <v>343</v>
      </c>
      <c r="L17" s="125"/>
    </row>
    <row r="18" spans="1:12" ht="52.5" customHeight="1" x14ac:dyDescent="0.25">
      <c r="A18" s="126">
        <v>0</v>
      </c>
      <c r="B18" s="10" t="s">
        <v>19</v>
      </c>
      <c r="C18" s="10" t="s">
        <v>20</v>
      </c>
      <c r="D18" s="6" t="s">
        <v>13</v>
      </c>
      <c r="E18" s="6" t="s">
        <v>13</v>
      </c>
      <c r="F18" s="6" t="s">
        <v>13</v>
      </c>
      <c r="G18" s="6" t="s">
        <v>13</v>
      </c>
      <c r="H18" s="6" t="s">
        <v>13</v>
      </c>
      <c r="I18" s="6" t="s">
        <v>13</v>
      </c>
      <c r="J18" s="675" t="s">
        <v>348</v>
      </c>
      <c r="K18" s="678"/>
      <c r="L18" s="122" t="s">
        <v>13</v>
      </c>
    </row>
    <row r="19" spans="1:12" ht="43.5" customHeight="1" x14ac:dyDescent="0.25">
      <c r="A19" s="121">
        <v>4</v>
      </c>
      <c r="B19" s="95" t="s">
        <v>21</v>
      </c>
      <c r="C19" s="95" t="s">
        <v>196</v>
      </c>
      <c r="D19" s="94" t="s">
        <v>13</v>
      </c>
      <c r="E19" s="94" t="s">
        <v>13</v>
      </c>
      <c r="F19" s="94" t="s">
        <v>13</v>
      </c>
      <c r="G19" s="98" t="s">
        <v>13</v>
      </c>
      <c r="H19" s="94" t="s">
        <v>13</v>
      </c>
      <c r="I19" s="94" t="s">
        <v>13</v>
      </c>
      <c r="J19" s="98" t="s">
        <v>13</v>
      </c>
      <c r="K19" s="71" t="s">
        <v>343</v>
      </c>
      <c r="L19" s="122" t="s">
        <v>13</v>
      </c>
    </row>
    <row r="20" spans="1:12" ht="64.5" customHeight="1" x14ac:dyDescent="0.25">
      <c r="A20" s="121">
        <v>5</v>
      </c>
      <c r="B20" s="95" t="s">
        <v>22</v>
      </c>
      <c r="C20" s="95" t="s">
        <v>23</v>
      </c>
      <c r="D20" s="94" t="s">
        <v>13</v>
      </c>
      <c r="E20" s="94" t="s">
        <v>13</v>
      </c>
      <c r="F20" s="94" t="s">
        <v>13</v>
      </c>
      <c r="G20" s="98" t="s">
        <v>13</v>
      </c>
      <c r="H20" s="94" t="s">
        <v>13</v>
      </c>
      <c r="I20" s="94" t="s">
        <v>13</v>
      </c>
      <c r="J20" s="98" t="s">
        <v>13</v>
      </c>
      <c r="K20" s="71" t="s">
        <v>378</v>
      </c>
      <c r="L20" s="122" t="s">
        <v>13</v>
      </c>
    </row>
    <row r="21" spans="1:12" ht="43.5" customHeight="1" x14ac:dyDescent="0.25">
      <c r="A21" s="121">
        <v>6</v>
      </c>
      <c r="B21" s="95" t="s">
        <v>24</v>
      </c>
      <c r="C21" s="95" t="s">
        <v>25</v>
      </c>
      <c r="D21" s="94" t="s">
        <v>13</v>
      </c>
      <c r="E21" s="94" t="s">
        <v>13</v>
      </c>
      <c r="F21" s="94" t="s">
        <v>13</v>
      </c>
      <c r="G21" s="98" t="s">
        <v>13</v>
      </c>
      <c r="H21" s="94" t="s">
        <v>13</v>
      </c>
      <c r="I21" s="94" t="s">
        <v>13</v>
      </c>
      <c r="J21" s="98" t="s">
        <v>13</v>
      </c>
      <c r="K21" s="71" t="s">
        <v>343</v>
      </c>
      <c r="L21" s="122" t="s">
        <v>13</v>
      </c>
    </row>
    <row r="22" spans="1:12" ht="45.75" customHeight="1" x14ac:dyDescent="0.25">
      <c r="A22" s="121">
        <v>7</v>
      </c>
      <c r="B22" s="13" t="s">
        <v>26</v>
      </c>
      <c r="C22" s="13" t="s">
        <v>27</v>
      </c>
      <c r="D22" s="98" t="s">
        <v>13</v>
      </c>
      <c r="E22" s="98" t="s">
        <v>13</v>
      </c>
      <c r="F22" s="98" t="s">
        <v>13</v>
      </c>
      <c r="G22" s="98" t="s">
        <v>13</v>
      </c>
      <c r="H22" s="98" t="s">
        <v>13</v>
      </c>
      <c r="I22" s="98" t="s">
        <v>13</v>
      </c>
      <c r="J22" s="98" t="s">
        <v>13</v>
      </c>
      <c r="K22" s="71" t="s">
        <v>343</v>
      </c>
      <c r="L22" s="125"/>
    </row>
    <row r="23" spans="1:12" ht="43.5" customHeight="1" x14ac:dyDescent="0.25">
      <c r="A23" s="121">
        <v>8</v>
      </c>
      <c r="B23" s="95" t="s">
        <v>28</v>
      </c>
      <c r="C23" s="95" t="s">
        <v>29</v>
      </c>
      <c r="D23" s="94" t="s">
        <v>13</v>
      </c>
      <c r="E23" s="94" t="s">
        <v>13</v>
      </c>
      <c r="F23" s="94" t="s">
        <v>13</v>
      </c>
      <c r="G23" s="94" t="s">
        <v>13</v>
      </c>
      <c r="H23" s="94" t="s">
        <v>13</v>
      </c>
      <c r="I23" s="94" t="s">
        <v>13</v>
      </c>
      <c r="J23" s="98" t="s">
        <v>13</v>
      </c>
      <c r="K23" s="71" t="s">
        <v>343</v>
      </c>
      <c r="L23" s="122" t="s">
        <v>13</v>
      </c>
    </row>
    <row r="24" spans="1:12" ht="76.5" customHeight="1" x14ac:dyDescent="0.25">
      <c r="A24" s="121">
        <v>9</v>
      </c>
      <c r="B24" s="95" t="s">
        <v>30</v>
      </c>
      <c r="C24" s="95" t="s">
        <v>31</v>
      </c>
      <c r="D24" s="94" t="s">
        <v>13</v>
      </c>
      <c r="E24" s="94" t="s">
        <v>13</v>
      </c>
      <c r="F24" s="94" t="s">
        <v>13</v>
      </c>
      <c r="G24" s="94" t="s">
        <v>13</v>
      </c>
      <c r="H24" s="94" t="s">
        <v>13</v>
      </c>
      <c r="I24" s="94" t="s">
        <v>13</v>
      </c>
      <c r="J24" s="98" t="s">
        <v>13</v>
      </c>
      <c r="K24" s="71" t="s">
        <v>343</v>
      </c>
      <c r="L24" s="122" t="s">
        <v>13</v>
      </c>
    </row>
    <row r="25" spans="1:12" ht="51" customHeight="1" x14ac:dyDescent="0.25">
      <c r="A25" s="121">
        <v>10</v>
      </c>
      <c r="B25" s="95" t="s">
        <v>32</v>
      </c>
      <c r="C25" s="95" t="s">
        <v>33</v>
      </c>
      <c r="D25" s="94" t="s">
        <v>13</v>
      </c>
      <c r="E25" s="94" t="s">
        <v>13</v>
      </c>
      <c r="F25" s="94" t="s">
        <v>13</v>
      </c>
      <c r="G25" s="94" t="s">
        <v>13</v>
      </c>
      <c r="H25" s="94" t="s">
        <v>13</v>
      </c>
      <c r="I25" s="94" t="s">
        <v>13</v>
      </c>
      <c r="J25" s="98" t="s">
        <v>13</v>
      </c>
      <c r="K25" s="71" t="s">
        <v>343</v>
      </c>
      <c r="L25" s="122" t="s">
        <v>13</v>
      </c>
    </row>
    <row r="26" spans="1:12" ht="54.75" customHeight="1" x14ac:dyDescent="0.25">
      <c r="A26" s="121">
        <v>11</v>
      </c>
      <c r="B26" s="13" t="s">
        <v>34</v>
      </c>
      <c r="C26" s="13" t="s">
        <v>35</v>
      </c>
      <c r="D26" s="98" t="s">
        <v>13</v>
      </c>
      <c r="E26" s="98" t="s">
        <v>36</v>
      </c>
      <c r="F26" s="98" t="s">
        <v>13</v>
      </c>
      <c r="G26" s="98" t="s">
        <v>13</v>
      </c>
      <c r="H26" s="98" t="s">
        <v>36</v>
      </c>
      <c r="I26" s="98" t="s">
        <v>13</v>
      </c>
      <c r="J26" s="98" t="s">
        <v>13</v>
      </c>
      <c r="K26" s="71" t="s">
        <v>343</v>
      </c>
      <c r="L26" s="127"/>
    </row>
    <row r="27" spans="1:12" s="4" customFormat="1" ht="51" x14ac:dyDescent="0.25">
      <c r="A27" s="128" t="s">
        <v>3</v>
      </c>
      <c r="B27" s="8" t="s">
        <v>37</v>
      </c>
      <c r="C27" s="8" t="s">
        <v>197</v>
      </c>
      <c r="D27" s="8" t="s">
        <v>5</v>
      </c>
      <c r="E27" s="8" t="s">
        <v>6</v>
      </c>
      <c r="F27" s="8" t="s">
        <v>7</v>
      </c>
      <c r="G27" s="8" t="s">
        <v>8</v>
      </c>
      <c r="H27" s="8" t="s">
        <v>9</v>
      </c>
      <c r="I27" s="8" t="s">
        <v>10</v>
      </c>
      <c r="J27" s="8" t="s">
        <v>198</v>
      </c>
      <c r="K27" s="8" t="s">
        <v>186</v>
      </c>
      <c r="L27" s="129" t="s">
        <v>203</v>
      </c>
    </row>
    <row r="28" spans="1:12" ht="38.25" x14ac:dyDescent="0.25">
      <c r="A28" s="121">
        <v>12</v>
      </c>
      <c r="B28" s="95" t="s">
        <v>38</v>
      </c>
      <c r="C28" s="95" t="s">
        <v>39</v>
      </c>
      <c r="D28" s="94" t="s">
        <v>13</v>
      </c>
      <c r="E28" s="94" t="s">
        <v>13</v>
      </c>
      <c r="F28" s="94" t="s">
        <v>13</v>
      </c>
      <c r="G28" s="94" t="s">
        <v>13</v>
      </c>
      <c r="H28" s="94" t="s">
        <v>13</v>
      </c>
      <c r="I28" s="94" t="s">
        <v>13</v>
      </c>
      <c r="J28" s="98" t="s">
        <v>13</v>
      </c>
      <c r="K28" s="71" t="s">
        <v>343</v>
      </c>
      <c r="L28" s="122" t="s">
        <v>13</v>
      </c>
    </row>
    <row r="29" spans="1:12" ht="57.75" customHeight="1" x14ac:dyDescent="0.25">
      <c r="A29" s="121">
        <v>13</v>
      </c>
      <c r="B29" s="95" t="s">
        <v>347</v>
      </c>
      <c r="C29" s="95" t="s">
        <v>20</v>
      </c>
      <c r="D29" s="94" t="s">
        <v>13</v>
      </c>
      <c r="E29" s="94" t="s">
        <v>13</v>
      </c>
      <c r="F29" s="94" t="s">
        <v>13</v>
      </c>
      <c r="G29" s="94" t="s">
        <v>13</v>
      </c>
      <c r="H29" s="94" t="s">
        <v>13</v>
      </c>
      <c r="I29" s="94" t="s">
        <v>13</v>
      </c>
      <c r="J29" s="94" t="s">
        <v>13</v>
      </c>
      <c r="K29" s="71" t="s">
        <v>343</v>
      </c>
      <c r="L29" s="130"/>
    </row>
    <row r="30" spans="1:12" ht="16.5" customHeight="1" x14ac:dyDescent="0.25">
      <c r="A30" s="657" t="s">
        <v>40</v>
      </c>
      <c r="B30" s="658"/>
      <c r="C30" s="658"/>
      <c r="D30" s="658"/>
      <c r="E30" s="658"/>
      <c r="F30" s="658"/>
      <c r="G30" s="658"/>
      <c r="H30" s="658"/>
      <c r="I30" s="658"/>
      <c r="J30" s="658"/>
      <c r="K30" s="658"/>
      <c r="L30" s="659"/>
    </row>
    <row r="31" spans="1:12" x14ac:dyDescent="0.25">
      <c r="A31" s="651" t="s">
        <v>41</v>
      </c>
      <c r="B31" s="652"/>
      <c r="C31" s="652"/>
      <c r="D31" s="663" t="s">
        <v>2</v>
      </c>
      <c r="E31" s="663"/>
      <c r="F31" s="663"/>
      <c r="G31" s="663"/>
      <c r="H31" s="663"/>
      <c r="I31" s="663"/>
      <c r="J31" s="663"/>
      <c r="K31" s="663"/>
      <c r="L31" s="664"/>
    </row>
    <row r="32" spans="1:12" s="4" customFormat="1" ht="51" x14ac:dyDescent="0.25">
      <c r="A32" s="119" t="s">
        <v>3</v>
      </c>
      <c r="B32" s="7" t="s">
        <v>4</v>
      </c>
      <c r="C32" s="7" t="s">
        <v>195</v>
      </c>
      <c r="D32" s="18" t="s">
        <v>5</v>
      </c>
      <c r="E32" s="18" t="s">
        <v>6</v>
      </c>
      <c r="F32" s="18" t="s">
        <v>7</v>
      </c>
      <c r="G32" s="18" t="s">
        <v>8</v>
      </c>
      <c r="H32" s="18" t="s">
        <v>9</v>
      </c>
      <c r="I32" s="18" t="s">
        <v>10</v>
      </c>
      <c r="J32" s="18" t="s">
        <v>198</v>
      </c>
      <c r="K32" s="18" t="s">
        <v>186</v>
      </c>
      <c r="L32" s="124" t="s">
        <v>203</v>
      </c>
    </row>
    <row r="33" spans="1:12" ht="38.25" x14ac:dyDescent="0.25">
      <c r="A33" s="121">
        <v>14</v>
      </c>
      <c r="B33" s="95" t="s">
        <v>42</v>
      </c>
      <c r="C33" s="95" t="s">
        <v>43</v>
      </c>
      <c r="D33" s="94" t="s">
        <v>13</v>
      </c>
      <c r="E33" s="94" t="s">
        <v>13</v>
      </c>
      <c r="F33" s="94" t="s">
        <v>13</v>
      </c>
      <c r="G33" s="94" t="s">
        <v>13</v>
      </c>
      <c r="H33" s="94" t="s">
        <v>13</v>
      </c>
      <c r="I33" s="94" t="s">
        <v>13</v>
      </c>
      <c r="J33" s="94" t="s">
        <v>13</v>
      </c>
      <c r="K33" s="71" t="s">
        <v>343</v>
      </c>
      <c r="L33" s="122" t="s">
        <v>13</v>
      </c>
    </row>
    <row r="34" spans="1:12" ht="38.25" x14ac:dyDescent="0.25">
      <c r="A34" s="121">
        <v>15</v>
      </c>
      <c r="B34" s="95" t="s">
        <v>46</v>
      </c>
      <c r="C34" s="95" t="s">
        <v>47</v>
      </c>
      <c r="D34" s="94" t="s">
        <v>13</v>
      </c>
      <c r="E34" s="94" t="s">
        <v>13</v>
      </c>
      <c r="F34" s="94" t="s">
        <v>13</v>
      </c>
      <c r="G34" s="94" t="s">
        <v>13</v>
      </c>
      <c r="H34" s="94" t="s">
        <v>13</v>
      </c>
      <c r="I34" s="94" t="s">
        <v>13</v>
      </c>
      <c r="J34" s="9" t="s">
        <v>201</v>
      </c>
      <c r="K34" s="71" t="s">
        <v>343</v>
      </c>
      <c r="L34" s="122" t="s">
        <v>13</v>
      </c>
    </row>
    <row r="35" spans="1:12" ht="58.5" customHeight="1" x14ac:dyDescent="0.25">
      <c r="A35" s="121">
        <v>16</v>
      </c>
      <c r="B35" s="95" t="s">
        <v>44</v>
      </c>
      <c r="C35" s="95" t="s">
        <v>45</v>
      </c>
      <c r="D35" s="94" t="s">
        <v>13</v>
      </c>
      <c r="E35" s="94" t="s">
        <v>13</v>
      </c>
      <c r="F35" s="94" t="s">
        <v>13</v>
      </c>
      <c r="G35" s="94" t="s">
        <v>13</v>
      </c>
      <c r="H35" s="94" t="s">
        <v>13</v>
      </c>
      <c r="I35" s="94" t="s">
        <v>13</v>
      </c>
      <c r="J35" s="94" t="s">
        <v>13</v>
      </c>
      <c r="K35" s="71" t="s">
        <v>343</v>
      </c>
      <c r="L35" s="122" t="s">
        <v>13</v>
      </c>
    </row>
    <row r="36" spans="1:12" ht="84.75" customHeight="1" x14ac:dyDescent="0.25">
      <c r="A36" s="121">
        <v>17</v>
      </c>
      <c r="B36" s="95" t="s">
        <v>48</v>
      </c>
      <c r="C36" s="95" t="s">
        <v>49</v>
      </c>
      <c r="D36" s="94" t="s">
        <v>13</v>
      </c>
      <c r="E36" s="94" t="s">
        <v>13</v>
      </c>
      <c r="F36" s="94" t="s">
        <v>13</v>
      </c>
      <c r="G36" s="94" t="s">
        <v>13</v>
      </c>
      <c r="H36" s="94" t="s">
        <v>13</v>
      </c>
      <c r="I36" s="94" t="s">
        <v>13</v>
      </c>
      <c r="J36" s="9" t="s">
        <v>201</v>
      </c>
      <c r="K36" s="71" t="s">
        <v>343</v>
      </c>
      <c r="L36" s="122" t="s">
        <v>13</v>
      </c>
    </row>
    <row r="37" spans="1:12" ht="54" customHeight="1" x14ac:dyDescent="0.25">
      <c r="A37" s="121">
        <v>18</v>
      </c>
      <c r="B37" s="95" t="s">
        <v>188</v>
      </c>
      <c r="C37" s="95" t="s">
        <v>50</v>
      </c>
      <c r="D37" s="94" t="s">
        <v>13</v>
      </c>
      <c r="E37" s="94" t="s">
        <v>13</v>
      </c>
      <c r="F37" s="98" t="s">
        <v>13</v>
      </c>
      <c r="G37" s="98" t="s">
        <v>13</v>
      </c>
      <c r="H37" s="98" t="s">
        <v>13</v>
      </c>
      <c r="I37" s="94" t="s">
        <v>13</v>
      </c>
      <c r="J37" s="94" t="s">
        <v>13</v>
      </c>
      <c r="K37" s="71" t="s">
        <v>343</v>
      </c>
      <c r="L37" s="122" t="s">
        <v>13</v>
      </c>
    </row>
    <row r="38" spans="1:12" ht="16.5" customHeight="1" x14ac:dyDescent="0.25">
      <c r="A38" s="645"/>
      <c r="B38" s="646"/>
      <c r="C38" s="646"/>
      <c r="D38" s="646"/>
      <c r="E38" s="646"/>
      <c r="F38" s="646"/>
      <c r="G38" s="646"/>
      <c r="H38" s="646"/>
      <c r="I38" s="646"/>
      <c r="J38" s="646"/>
      <c r="K38" s="646"/>
      <c r="L38" s="123"/>
    </row>
    <row r="39" spans="1:12" x14ac:dyDescent="0.25">
      <c r="A39" s="657" t="s">
        <v>51</v>
      </c>
      <c r="B39" s="658"/>
      <c r="C39" s="658"/>
      <c r="D39" s="658"/>
      <c r="E39" s="658"/>
      <c r="F39" s="658"/>
      <c r="G39" s="658"/>
      <c r="H39" s="658"/>
      <c r="I39" s="658"/>
      <c r="J39" s="658"/>
      <c r="K39" s="658"/>
      <c r="L39" s="659"/>
    </row>
    <row r="40" spans="1:12" x14ac:dyDescent="0.25">
      <c r="A40" s="651" t="s">
        <v>52</v>
      </c>
      <c r="B40" s="652"/>
      <c r="C40" s="652"/>
      <c r="D40" s="648" t="s">
        <v>2</v>
      </c>
      <c r="E40" s="649"/>
      <c r="F40" s="649"/>
      <c r="G40" s="649"/>
      <c r="H40" s="649"/>
      <c r="I40" s="649"/>
      <c r="J40" s="649"/>
      <c r="K40" s="649"/>
      <c r="L40" s="650"/>
    </row>
    <row r="41" spans="1:12" s="4" customFormat="1" ht="51" x14ac:dyDescent="0.25">
      <c r="A41" s="119" t="s">
        <v>3</v>
      </c>
      <c r="B41" s="7" t="s">
        <v>4</v>
      </c>
      <c r="C41" s="7" t="s">
        <v>195</v>
      </c>
      <c r="D41" s="18" t="s">
        <v>5</v>
      </c>
      <c r="E41" s="18" t="s">
        <v>6</v>
      </c>
      <c r="F41" s="18" t="s">
        <v>7</v>
      </c>
      <c r="G41" s="18" t="s">
        <v>8</v>
      </c>
      <c r="H41" s="18" t="s">
        <v>9</v>
      </c>
      <c r="I41" s="18" t="s">
        <v>10</v>
      </c>
      <c r="J41" s="18" t="s">
        <v>198</v>
      </c>
      <c r="K41" s="18" t="s">
        <v>186</v>
      </c>
      <c r="L41" s="124" t="s">
        <v>203</v>
      </c>
    </row>
    <row r="42" spans="1:12" ht="57.75" customHeight="1" x14ac:dyDescent="0.25">
      <c r="A42" s="121">
        <v>19</v>
      </c>
      <c r="B42" s="95" t="s">
        <v>53</v>
      </c>
      <c r="C42" s="95" t="s">
        <v>54</v>
      </c>
      <c r="D42" s="94" t="s">
        <v>13</v>
      </c>
      <c r="E42" s="94" t="s">
        <v>13</v>
      </c>
      <c r="F42" s="98" t="s">
        <v>13</v>
      </c>
      <c r="G42" s="98" t="s">
        <v>13</v>
      </c>
      <c r="H42" s="98" t="s">
        <v>13</v>
      </c>
      <c r="I42" s="94" t="s">
        <v>13</v>
      </c>
      <c r="J42" s="94" t="s">
        <v>13</v>
      </c>
      <c r="K42" s="71" t="s">
        <v>343</v>
      </c>
      <c r="L42" s="122" t="s">
        <v>13</v>
      </c>
    </row>
    <row r="43" spans="1:12" ht="40.5" customHeight="1" x14ac:dyDescent="0.25">
      <c r="A43" s="121">
        <v>20</v>
      </c>
      <c r="B43" s="95" t="s">
        <v>55</v>
      </c>
      <c r="C43" s="95" t="s">
        <v>56</v>
      </c>
      <c r="D43" s="94" t="s">
        <v>13</v>
      </c>
      <c r="E43" s="94" t="s">
        <v>13</v>
      </c>
      <c r="F43" s="98" t="s">
        <v>13</v>
      </c>
      <c r="G43" s="98" t="s">
        <v>13</v>
      </c>
      <c r="H43" s="98" t="s">
        <v>13</v>
      </c>
      <c r="I43" s="94" t="s">
        <v>13</v>
      </c>
      <c r="J43" s="94" t="s">
        <v>13</v>
      </c>
      <c r="K43" s="71" t="s">
        <v>343</v>
      </c>
      <c r="L43" s="122" t="s">
        <v>13</v>
      </c>
    </row>
    <row r="44" spans="1:12" ht="44.25" customHeight="1" x14ac:dyDescent="0.25">
      <c r="A44" s="121">
        <v>21</v>
      </c>
      <c r="B44" s="95" t="s">
        <v>57</v>
      </c>
      <c r="C44" s="95" t="s">
        <v>58</v>
      </c>
      <c r="D44" s="94" t="s">
        <v>13</v>
      </c>
      <c r="E44" s="94" t="s">
        <v>13</v>
      </c>
      <c r="F44" s="98" t="s">
        <v>13</v>
      </c>
      <c r="G44" s="98" t="s">
        <v>13</v>
      </c>
      <c r="H44" s="98" t="s">
        <v>13</v>
      </c>
      <c r="I44" s="94" t="s">
        <v>13</v>
      </c>
      <c r="J44" s="94" t="s">
        <v>13</v>
      </c>
      <c r="K44" s="71" t="s">
        <v>343</v>
      </c>
      <c r="L44" s="122" t="s">
        <v>13</v>
      </c>
    </row>
    <row r="45" spans="1:12" ht="50.25" customHeight="1" x14ac:dyDescent="0.25">
      <c r="A45" s="121">
        <v>22</v>
      </c>
      <c r="B45" s="95" t="s">
        <v>59</v>
      </c>
      <c r="C45" s="95" t="s">
        <v>60</v>
      </c>
      <c r="D45" s="94" t="s">
        <v>13</v>
      </c>
      <c r="E45" s="94" t="s">
        <v>13</v>
      </c>
      <c r="F45" s="98" t="s">
        <v>13</v>
      </c>
      <c r="G45" s="98" t="s">
        <v>13</v>
      </c>
      <c r="H45" s="98" t="s">
        <v>13</v>
      </c>
      <c r="I45" s="94" t="s">
        <v>13</v>
      </c>
      <c r="J45" s="9" t="s">
        <v>201</v>
      </c>
      <c r="K45" s="71" t="s">
        <v>343</v>
      </c>
      <c r="L45" s="122" t="s">
        <v>13</v>
      </c>
    </row>
    <row r="46" spans="1:12" ht="51" customHeight="1" x14ac:dyDescent="0.25">
      <c r="A46" s="121">
        <v>23</v>
      </c>
      <c r="B46" s="95" t="s">
        <v>61</v>
      </c>
      <c r="C46" s="95" t="s">
        <v>62</v>
      </c>
      <c r="D46" s="94" t="s">
        <v>13</v>
      </c>
      <c r="E46" s="94" t="s">
        <v>13</v>
      </c>
      <c r="F46" s="98" t="s">
        <v>13</v>
      </c>
      <c r="G46" s="98" t="s">
        <v>13</v>
      </c>
      <c r="H46" s="98" t="s">
        <v>13</v>
      </c>
      <c r="I46" s="94" t="s">
        <v>13</v>
      </c>
      <c r="J46" s="94" t="s">
        <v>13</v>
      </c>
      <c r="K46" s="71" t="s">
        <v>343</v>
      </c>
      <c r="L46" s="122" t="s">
        <v>13</v>
      </c>
    </row>
    <row r="47" spans="1:12" ht="38.25" x14ac:dyDescent="0.25">
      <c r="A47" s="121">
        <v>24</v>
      </c>
      <c r="B47" s="95" t="s">
        <v>63</v>
      </c>
      <c r="C47" s="95" t="s">
        <v>64</v>
      </c>
      <c r="D47" s="94" t="s">
        <v>13</v>
      </c>
      <c r="E47" s="94" t="s">
        <v>13</v>
      </c>
      <c r="F47" s="98" t="s">
        <v>13</v>
      </c>
      <c r="G47" s="98" t="s">
        <v>13</v>
      </c>
      <c r="H47" s="98" t="s">
        <v>13</v>
      </c>
      <c r="I47" s="94" t="s">
        <v>13</v>
      </c>
      <c r="J47" s="94" t="s">
        <v>13</v>
      </c>
      <c r="K47" s="71" t="s">
        <v>343</v>
      </c>
      <c r="L47" s="122" t="s">
        <v>13</v>
      </c>
    </row>
    <row r="48" spans="1:12" ht="51" customHeight="1" x14ac:dyDescent="0.25">
      <c r="A48" s="121">
        <v>25</v>
      </c>
      <c r="B48" s="95" t="s">
        <v>65</v>
      </c>
      <c r="C48" s="95" t="s">
        <v>66</v>
      </c>
      <c r="D48" s="94" t="s">
        <v>13</v>
      </c>
      <c r="E48" s="94" t="s">
        <v>13</v>
      </c>
      <c r="F48" s="98" t="s">
        <v>13</v>
      </c>
      <c r="G48" s="98" t="s">
        <v>13</v>
      </c>
      <c r="H48" s="98" t="s">
        <v>13</v>
      </c>
      <c r="I48" s="94" t="s">
        <v>13</v>
      </c>
      <c r="J48" s="94" t="s">
        <v>13</v>
      </c>
      <c r="K48" s="71" t="s">
        <v>343</v>
      </c>
      <c r="L48" s="122" t="s">
        <v>13</v>
      </c>
    </row>
    <row r="49" spans="1:16" ht="70.5" customHeight="1" x14ac:dyDescent="0.25">
      <c r="A49" s="121">
        <v>26</v>
      </c>
      <c r="B49" s="95" t="s">
        <v>67</v>
      </c>
      <c r="C49" s="95" t="s">
        <v>68</v>
      </c>
      <c r="D49" s="94" t="s">
        <v>13</v>
      </c>
      <c r="E49" s="94" t="s">
        <v>13</v>
      </c>
      <c r="F49" s="98" t="s">
        <v>13</v>
      </c>
      <c r="G49" s="98" t="s">
        <v>13</v>
      </c>
      <c r="H49" s="98" t="s">
        <v>13</v>
      </c>
      <c r="I49" s="94" t="s">
        <v>13</v>
      </c>
      <c r="J49" s="94" t="s">
        <v>13</v>
      </c>
      <c r="K49" s="71" t="s">
        <v>343</v>
      </c>
      <c r="L49" s="122" t="s">
        <v>13</v>
      </c>
    </row>
    <row r="50" spans="1:16" ht="53.25" customHeight="1" x14ac:dyDescent="0.25">
      <c r="A50" s="121">
        <v>27</v>
      </c>
      <c r="B50" s="95" t="s">
        <v>187</v>
      </c>
      <c r="C50" s="95" t="s">
        <v>69</v>
      </c>
      <c r="D50" s="94" t="s">
        <v>13</v>
      </c>
      <c r="E50" s="94" t="s">
        <v>13</v>
      </c>
      <c r="F50" s="98" t="s">
        <v>13</v>
      </c>
      <c r="G50" s="98" t="s">
        <v>13</v>
      </c>
      <c r="H50" s="98" t="s">
        <v>13</v>
      </c>
      <c r="I50" s="94" t="s">
        <v>13</v>
      </c>
      <c r="J50" s="94" t="s">
        <v>13</v>
      </c>
      <c r="K50" s="71" t="s">
        <v>343</v>
      </c>
      <c r="L50" s="122" t="s">
        <v>13</v>
      </c>
    </row>
    <row r="51" spans="1:16" ht="38.25" x14ac:dyDescent="0.25">
      <c r="A51" s="121">
        <v>28</v>
      </c>
      <c r="B51" s="95" t="s">
        <v>70</v>
      </c>
      <c r="C51" s="95" t="s">
        <v>71</v>
      </c>
      <c r="D51" s="94" t="s">
        <v>13</v>
      </c>
      <c r="E51" s="94" t="s">
        <v>13</v>
      </c>
      <c r="F51" s="98" t="s">
        <v>13</v>
      </c>
      <c r="G51" s="98" t="s">
        <v>13</v>
      </c>
      <c r="H51" s="94" t="s">
        <v>13</v>
      </c>
      <c r="I51" s="94" t="s">
        <v>13</v>
      </c>
      <c r="J51" s="9" t="s">
        <v>201</v>
      </c>
      <c r="K51" s="71" t="s">
        <v>343</v>
      </c>
      <c r="L51" s="122" t="s">
        <v>13</v>
      </c>
    </row>
    <row r="52" spans="1:16" ht="38.25" x14ac:dyDescent="0.25">
      <c r="A52" s="121">
        <v>29</v>
      </c>
      <c r="B52" s="95" t="s">
        <v>72</v>
      </c>
      <c r="C52" s="95" t="s">
        <v>73</v>
      </c>
      <c r="D52" s="94" t="s">
        <v>13</v>
      </c>
      <c r="E52" s="94" t="s">
        <v>13</v>
      </c>
      <c r="F52" s="98" t="s">
        <v>13</v>
      </c>
      <c r="G52" s="98" t="s">
        <v>13</v>
      </c>
      <c r="H52" s="94" t="s">
        <v>13</v>
      </c>
      <c r="I52" s="94" t="s">
        <v>13</v>
      </c>
      <c r="J52" s="9" t="s">
        <v>201</v>
      </c>
      <c r="K52" s="71" t="s">
        <v>343</v>
      </c>
      <c r="L52" s="122" t="s">
        <v>13</v>
      </c>
    </row>
    <row r="53" spans="1:16" ht="48" customHeight="1" x14ac:dyDescent="0.25">
      <c r="A53" s="121">
        <v>30</v>
      </c>
      <c r="B53" s="95" t="s">
        <v>74</v>
      </c>
      <c r="C53" s="95" t="s">
        <v>75</v>
      </c>
      <c r="D53" s="94" t="s">
        <v>13</v>
      </c>
      <c r="E53" s="94" t="s">
        <v>13</v>
      </c>
      <c r="F53" s="98" t="s">
        <v>13</v>
      </c>
      <c r="G53" s="98" t="s">
        <v>13</v>
      </c>
      <c r="H53" s="98" t="s">
        <v>13</v>
      </c>
      <c r="I53" s="94" t="s">
        <v>13</v>
      </c>
      <c r="J53" s="94" t="s">
        <v>13</v>
      </c>
      <c r="K53" s="71" t="s">
        <v>343</v>
      </c>
      <c r="L53" s="122" t="s">
        <v>13</v>
      </c>
    </row>
    <row r="54" spans="1:16" ht="38.25" x14ac:dyDescent="0.25">
      <c r="A54" s="121">
        <v>31</v>
      </c>
      <c r="B54" s="95" t="s">
        <v>76</v>
      </c>
      <c r="C54" s="95" t="s">
        <v>77</v>
      </c>
      <c r="D54" s="94" t="s">
        <v>13</v>
      </c>
      <c r="E54" s="94" t="s">
        <v>13</v>
      </c>
      <c r="F54" s="98" t="s">
        <v>13</v>
      </c>
      <c r="G54" s="98" t="s">
        <v>13</v>
      </c>
      <c r="H54" s="94" t="s">
        <v>13</v>
      </c>
      <c r="I54" s="94" t="s">
        <v>13</v>
      </c>
      <c r="J54" s="9" t="s">
        <v>201</v>
      </c>
      <c r="K54" s="71" t="s">
        <v>343</v>
      </c>
      <c r="L54" s="122" t="s">
        <v>13</v>
      </c>
    </row>
    <row r="55" spans="1:16" ht="16.5" x14ac:dyDescent="0.25">
      <c r="A55" s="665"/>
      <c r="B55" s="666"/>
      <c r="C55" s="666"/>
      <c r="D55" s="666"/>
      <c r="E55" s="666"/>
      <c r="F55" s="666"/>
      <c r="G55" s="666"/>
      <c r="H55" s="666"/>
      <c r="I55" s="666"/>
      <c r="J55" s="666"/>
      <c r="K55" s="666"/>
      <c r="L55" s="123"/>
    </row>
    <row r="56" spans="1:16" x14ac:dyDescent="0.25">
      <c r="A56" s="657" t="s">
        <v>78</v>
      </c>
      <c r="B56" s="658"/>
      <c r="C56" s="658"/>
      <c r="D56" s="658"/>
      <c r="E56" s="658"/>
      <c r="F56" s="658"/>
      <c r="G56" s="658"/>
      <c r="H56" s="658"/>
      <c r="I56" s="658"/>
      <c r="J56" s="658"/>
      <c r="K56" s="658"/>
      <c r="L56" s="659"/>
    </row>
    <row r="57" spans="1:16" x14ac:dyDescent="0.25">
      <c r="A57" s="651" t="s">
        <v>79</v>
      </c>
      <c r="B57" s="652"/>
      <c r="C57" s="652"/>
      <c r="D57" s="663" t="s">
        <v>2</v>
      </c>
      <c r="E57" s="663"/>
      <c r="F57" s="663"/>
      <c r="G57" s="663"/>
      <c r="H57" s="663"/>
      <c r="I57" s="663"/>
      <c r="J57" s="663"/>
      <c r="K57" s="663"/>
      <c r="L57" s="664"/>
    </row>
    <row r="58" spans="1:16" s="4" customFormat="1" ht="51" x14ac:dyDescent="0.25">
      <c r="A58" s="119" t="s">
        <v>3</v>
      </c>
      <c r="B58" s="7" t="s">
        <v>4</v>
      </c>
      <c r="C58" s="7" t="s">
        <v>195</v>
      </c>
      <c r="D58" s="18" t="s">
        <v>5</v>
      </c>
      <c r="E58" s="18" t="s">
        <v>6</v>
      </c>
      <c r="F58" s="18" t="s">
        <v>7</v>
      </c>
      <c r="G58" s="18" t="s">
        <v>8</v>
      </c>
      <c r="H58" s="18" t="s">
        <v>9</v>
      </c>
      <c r="I58" s="18" t="s">
        <v>10</v>
      </c>
      <c r="J58" s="18" t="s">
        <v>198</v>
      </c>
      <c r="K58" s="18" t="s">
        <v>186</v>
      </c>
      <c r="L58" s="124" t="s">
        <v>203</v>
      </c>
    </row>
    <row r="59" spans="1:16" ht="45" customHeight="1" x14ac:dyDescent="0.25">
      <c r="A59" s="121">
        <v>32</v>
      </c>
      <c r="B59" s="95" t="s">
        <v>80</v>
      </c>
      <c r="C59" s="95" t="s">
        <v>81</v>
      </c>
      <c r="D59" s="94" t="s">
        <v>13</v>
      </c>
      <c r="E59" s="94" t="s">
        <v>13</v>
      </c>
      <c r="F59" s="94" t="s">
        <v>13</v>
      </c>
      <c r="G59" s="94" t="s">
        <v>13</v>
      </c>
      <c r="H59" s="94" t="s">
        <v>13</v>
      </c>
      <c r="I59" s="94" t="s">
        <v>13</v>
      </c>
      <c r="J59" s="98" t="s">
        <v>13</v>
      </c>
      <c r="K59" s="71" t="s">
        <v>343</v>
      </c>
      <c r="L59" s="122" t="s">
        <v>13</v>
      </c>
    </row>
    <row r="60" spans="1:16" ht="64.5" customHeight="1" x14ac:dyDescent="0.25">
      <c r="A60" s="121">
        <v>33</v>
      </c>
      <c r="B60" s="95" t="s">
        <v>82</v>
      </c>
      <c r="C60" s="95" t="s">
        <v>83</v>
      </c>
      <c r="D60" s="94" t="s">
        <v>13</v>
      </c>
      <c r="E60" s="94" t="s">
        <v>13</v>
      </c>
      <c r="F60" s="94" t="s">
        <v>13</v>
      </c>
      <c r="G60" s="94" t="s">
        <v>13</v>
      </c>
      <c r="H60" s="94" t="s">
        <v>13</v>
      </c>
      <c r="I60" s="94" t="s">
        <v>13</v>
      </c>
      <c r="J60" s="98" t="s">
        <v>13</v>
      </c>
      <c r="K60" s="71" t="s">
        <v>343</v>
      </c>
      <c r="L60" s="122" t="s">
        <v>13</v>
      </c>
    </row>
    <row r="61" spans="1:16" ht="54" customHeight="1" x14ac:dyDescent="0.25">
      <c r="A61" s="121">
        <v>34</v>
      </c>
      <c r="B61" s="95" t="s">
        <v>84</v>
      </c>
      <c r="C61" s="95" t="s">
        <v>85</v>
      </c>
      <c r="D61" s="94" t="s">
        <v>13</v>
      </c>
      <c r="E61" s="94" t="s">
        <v>13</v>
      </c>
      <c r="F61" s="94" t="s">
        <v>13</v>
      </c>
      <c r="G61" s="94" t="s">
        <v>13</v>
      </c>
      <c r="H61" s="94" t="s">
        <v>13</v>
      </c>
      <c r="I61" s="94" t="s">
        <v>13</v>
      </c>
      <c r="J61" s="98" t="s">
        <v>13</v>
      </c>
      <c r="K61" s="71" t="s">
        <v>343</v>
      </c>
      <c r="L61" s="122" t="s">
        <v>13</v>
      </c>
    </row>
    <row r="62" spans="1:16" ht="48" customHeight="1" x14ac:dyDescent="0.25">
      <c r="A62" s="121">
        <v>35</v>
      </c>
      <c r="B62" s="95" t="s">
        <v>86</v>
      </c>
      <c r="C62" s="95" t="s">
        <v>87</v>
      </c>
      <c r="D62" s="94" t="s">
        <v>13</v>
      </c>
      <c r="E62" s="94" t="s">
        <v>13</v>
      </c>
      <c r="F62" s="94" t="s">
        <v>13</v>
      </c>
      <c r="G62" s="94" t="s">
        <v>13</v>
      </c>
      <c r="H62" s="94" t="s">
        <v>13</v>
      </c>
      <c r="I62" s="94" t="s">
        <v>13</v>
      </c>
      <c r="J62" s="98" t="s">
        <v>13</v>
      </c>
      <c r="K62" s="71" t="s">
        <v>343</v>
      </c>
      <c r="L62" s="122" t="s">
        <v>13</v>
      </c>
      <c r="P62" s="83"/>
    </row>
    <row r="63" spans="1:16" ht="54" customHeight="1" x14ac:dyDescent="0.25">
      <c r="A63" s="121">
        <v>36</v>
      </c>
      <c r="B63" s="95" t="s">
        <v>88</v>
      </c>
      <c r="C63" s="95" t="s">
        <v>89</v>
      </c>
      <c r="D63" s="94" t="s">
        <v>13</v>
      </c>
      <c r="E63" s="94" t="s">
        <v>13</v>
      </c>
      <c r="F63" s="94" t="s">
        <v>13</v>
      </c>
      <c r="G63" s="94" t="s">
        <v>13</v>
      </c>
      <c r="H63" s="94" t="s">
        <v>13</v>
      </c>
      <c r="I63" s="94" t="s">
        <v>13</v>
      </c>
      <c r="J63" s="98" t="s">
        <v>13</v>
      </c>
      <c r="K63" s="71" t="s">
        <v>343</v>
      </c>
      <c r="L63" s="122" t="s">
        <v>13</v>
      </c>
    </row>
    <row r="64" spans="1:16" ht="49.5" customHeight="1" x14ac:dyDescent="0.25">
      <c r="A64" s="121">
        <v>37</v>
      </c>
      <c r="B64" s="95" t="s">
        <v>90</v>
      </c>
      <c r="C64" s="95" t="s">
        <v>91</v>
      </c>
      <c r="D64" s="94" t="s">
        <v>13</v>
      </c>
      <c r="E64" s="94" t="s">
        <v>13</v>
      </c>
      <c r="F64" s="94" t="s">
        <v>13</v>
      </c>
      <c r="G64" s="94" t="s">
        <v>13</v>
      </c>
      <c r="H64" s="94" t="s">
        <v>13</v>
      </c>
      <c r="I64" s="94" t="s">
        <v>13</v>
      </c>
      <c r="J64" s="98" t="s">
        <v>13</v>
      </c>
      <c r="K64" s="71" t="s">
        <v>343</v>
      </c>
      <c r="L64" s="122" t="s">
        <v>13</v>
      </c>
    </row>
    <row r="65" spans="1:12" ht="45.75" customHeight="1" x14ac:dyDescent="0.25">
      <c r="A65" s="121">
        <v>38</v>
      </c>
      <c r="B65" s="95" t="s">
        <v>92</v>
      </c>
      <c r="C65" s="95" t="s">
        <v>93</v>
      </c>
      <c r="D65" s="94" t="s">
        <v>13</v>
      </c>
      <c r="E65" s="94" t="s">
        <v>13</v>
      </c>
      <c r="F65" s="94" t="s">
        <v>13</v>
      </c>
      <c r="G65" s="94" t="s">
        <v>13</v>
      </c>
      <c r="H65" s="94" t="s">
        <v>13</v>
      </c>
      <c r="I65" s="94" t="s">
        <v>13</v>
      </c>
      <c r="J65" s="98" t="s">
        <v>13</v>
      </c>
      <c r="K65" s="71" t="s">
        <v>343</v>
      </c>
      <c r="L65" s="122" t="s">
        <v>13</v>
      </c>
    </row>
    <row r="66" spans="1:12" ht="69" customHeight="1" x14ac:dyDescent="0.25">
      <c r="A66" s="131">
        <v>0</v>
      </c>
      <c r="B66" s="85" t="s">
        <v>94</v>
      </c>
      <c r="C66" s="85" t="s">
        <v>95</v>
      </c>
      <c r="D66" s="84" t="s">
        <v>13</v>
      </c>
      <c r="E66" s="84" t="s">
        <v>13</v>
      </c>
      <c r="F66" s="84" t="s">
        <v>13</v>
      </c>
      <c r="G66" s="84" t="s">
        <v>13</v>
      </c>
      <c r="H66" s="84" t="s">
        <v>13</v>
      </c>
      <c r="I66" s="84" t="s">
        <v>13</v>
      </c>
      <c r="J66" s="84" t="s">
        <v>13</v>
      </c>
      <c r="K66" s="692" t="s">
        <v>363</v>
      </c>
      <c r="L66" s="693"/>
    </row>
    <row r="67" spans="1:12" ht="44.25" customHeight="1" x14ac:dyDescent="0.25">
      <c r="A67" s="121">
        <v>39</v>
      </c>
      <c r="B67" s="95" t="s">
        <v>96</v>
      </c>
      <c r="C67" s="95" t="s">
        <v>97</v>
      </c>
      <c r="D67" s="94" t="s">
        <v>13</v>
      </c>
      <c r="E67" s="94" t="s">
        <v>13</v>
      </c>
      <c r="F67" s="94" t="s">
        <v>13</v>
      </c>
      <c r="G67" s="94" t="s">
        <v>13</v>
      </c>
      <c r="H67" s="94" t="s">
        <v>13</v>
      </c>
      <c r="I67" s="94" t="s">
        <v>13</v>
      </c>
      <c r="J67" s="98" t="s">
        <v>13</v>
      </c>
      <c r="K67" s="71" t="s">
        <v>343</v>
      </c>
      <c r="L67" s="122" t="s">
        <v>13</v>
      </c>
    </row>
    <row r="68" spans="1:12" ht="38.25" x14ac:dyDescent="0.25">
      <c r="A68" s="121">
        <v>40</v>
      </c>
      <c r="B68" s="95" t="s">
        <v>98</v>
      </c>
      <c r="C68" s="95" t="s">
        <v>99</v>
      </c>
      <c r="D68" s="94" t="s">
        <v>13</v>
      </c>
      <c r="E68" s="94" t="s">
        <v>13</v>
      </c>
      <c r="F68" s="94" t="s">
        <v>13</v>
      </c>
      <c r="G68" s="94" t="s">
        <v>13</v>
      </c>
      <c r="H68" s="94" t="s">
        <v>13</v>
      </c>
      <c r="I68" s="94" t="s">
        <v>13</v>
      </c>
      <c r="J68" s="98" t="s">
        <v>13</v>
      </c>
      <c r="K68" s="71" t="s">
        <v>343</v>
      </c>
      <c r="L68" s="122" t="s">
        <v>13</v>
      </c>
    </row>
    <row r="69" spans="1:12" ht="51" x14ac:dyDescent="0.25">
      <c r="A69" s="128" t="s">
        <v>3</v>
      </c>
      <c r="B69" s="8" t="s">
        <v>37</v>
      </c>
      <c r="C69" s="8" t="s">
        <v>197</v>
      </c>
      <c r="D69" s="8" t="s">
        <v>5</v>
      </c>
      <c r="E69" s="8" t="s">
        <v>6</v>
      </c>
      <c r="F69" s="8" t="s">
        <v>7</v>
      </c>
      <c r="G69" s="8" t="s">
        <v>8</v>
      </c>
      <c r="H69" s="8" t="s">
        <v>9</v>
      </c>
      <c r="I69" s="8" t="s">
        <v>10</v>
      </c>
      <c r="J69" s="8" t="s">
        <v>198</v>
      </c>
      <c r="K69" s="8" t="s">
        <v>186</v>
      </c>
      <c r="L69" s="129" t="s">
        <v>203</v>
      </c>
    </row>
    <row r="70" spans="1:12" ht="40.5" customHeight="1" x14ac:dyDescent="0.25">
      <c r="A70" s="121">
        <v>41</v>
      </c>
      <c r="B70" s="95" t="s">
        <v>100</v>
      </c>
      <c r="C70" s="95" t="s">
        <v>346</v>
      </c>
      <c r="D70" s="94" t="s">
        <v>13</v>
      </c>
      <c r="E70" s="94" t="s">
        <v>13</v>
      </c>
      <c r="F70" s="94" t="s">
        <v>13</v>
      </c>
      <c r="G70" s="94" t="s">
        <v>13</v>
      </c>
      <c r="H70" s="94" t="s">
        <v>13</v>
      </c>
      <c r="I70" s="94" t="s">
        <v>13</v>
      </c>
      <c r="J70" s="98" t="s">
        <v>13</v>
      </c>
      <c r="K70" s="71" t="s">
        <v>343</v>
      </c>
      <c r="L70" s="122" t="s">
        <v>13</v>
      </c>
    </row>
    <row r="71" spans="1:12" ht="49.5" customHeight="1" x14ac:dyDescent="0.25">
      <c r="A71" s="121">
        <v>42</v>
      </c>
      <c r="B71" s="95" t="s">
        <v>101</v>
      </c>
      <c r="C71" s="95" t="s">
        <v>345</v>
      </c>
      <c r="D71" s="94" t="s">
        <v>13</v>
      </c>
      <c r="E71" s="94" t="s">
        <v>13</v>
      </c>
      <c r="F71" s="94" t="s">
        <v>13</v>
      </c>
      <c r="G71" s="94" t="s">
        <v>13</v>
      </c>
      <c r="H71" s="94" t="s">
        <v>13</v>
      </c>
      <c r="I71" s="94" t="s">
        <v>13</v>
      </c>
      <c r="J71" s="98" t="s">
        <v>13</v>
      </c>
      <c r="K71" s="71" t="s">
        <v>343</v>
      </c>
      <c r="L71" s="122" t="s">
        <v>13</v>
      </c>
    </row>
    <row r="72" spans="1:12" ht="50.25" customHeight="1" x14ac:dyDescent="0.25">
      <c r="A72" s="121">
        <f>A71+1</f>
        <v>43</v>
      </c>
      <c r="B72" s="95" t="s">
        <v>102</v>
      </c>
      <c r="C72" s="95" t="s">
        <v>344</v>
      </c>
      <c r="D72" s="94" t="s">
        <v>13</v>
      </c>
      <c r="E72" s="94" t="s">
        <v>13</v>
      </c>
      <c r="F72" s="94" t="s">
        <v>13</v>
      </c>
      <c r="G72" s="94" t="s">
        <v>13</v>
      </c>
      <c r="H72" s="94" t="s">
        <v>13</v>
      </c>
      <c r="I72" s="94" t="s">
        <v>13</v>
      </c>
      <c r="J72" s="98" t="s">
        <v>13</v>
      </c>
      <c r="K72" s="71" t="s">
        <v>343</v>
      </c>
      <c r="L72" s="122" t="s">
        <v>13</v>
      </c>
    </row>
    <row r="73" spans="1:12" ht="25.5" customHeight="1" x14ac:dyDescent="0.25">
      <c r="A73" s="126">
        <v>0</v>
      </c>
      <c r="B73" s="10" t="s">
        <v>103</v>
      </c>
      <c r="C73" s="10" t="s">
        <v>104</v>
      </c>
      <c r="D73" s="6" t="s">
        <v>13</v>
      </c>
      <c r="E73" s="6" t="s">
        <v>13</v>
      </c>
      <c r="F73" s="6" t="s">
        <v>13</v>
      </c>
      <c r="G73" s="6" t="s">
        <v>13</v>
      </c>
      <c r="H73" s="675" t="s">
        <v>362</v>
      </c>
      <c r="I73" s="676"/>
      <c r="J73" s="676"/>
      <c r="K73" s="676"/>
      <c r="L73" s="677"/>
    </row>
    <row r="74" spans="1:12" x14ac:dyDescent="0.25">
      <c r="A74" s="660" t="s">
        <v>105</v>
      </c>
      <c r="B74" s="661"/>
      <c r="C74" s="661"/>
      <c r="D74" s="661"/>
      <c r="E74" s="661"/>
      <c r="F74" s="661"/>
      <c r="G74" s="661"/>
      <c r="H74" s="661"/>
      <c r="I74" s="661"/>
      <c r="J74" s="661"/>
      <c r="K74" s="661"/>
      <c r="L74" s="662"/>
    </row>
    <row r="75" spans="1:12" x14ac:dyDescent="0.25">
      <c r="A75" s="651" t="s">
        <v>106</v>
      </c>
      <c r="B75" s="652"/>
      <c r="C75" s="652"/>
      <c r="D75" s="663" t="s">
        <v>2</v>
      </c>
      <c r="E75" s="663"/>
      <c r="F75" s="663"/>
      <c r="G75" s="663"/>
      <c r="H75" s="663"/>
      <c r="I75" s="663"/>
      <c r="J75" s="663"/>
      <c r="K75" s="663"/>
      <c r="L75" s="664"/>
    </row>
    <row r="76" spans="1:12" ht="51" x14ac:dyDescent="0.25">
      <c r="A76" s="119" t="s">
        <v>3</v>
      </c>
      <c r="B76" s="7" t="s">
        <v>4</v>
      </c>
      <c r="C76" s="7" t="s">
        <v>195</v>
      </c>
      <c r="D76" s="20" t="s">
        <v>5</v>
      </c>
      <c r="E76" s="18" t="s">
        <v>6</v>
      </c>
      <c r="F76" s="18" t="s">
        <v>7</v>
      </c>
      <c r="G76" s="18" t="s">
        <v>8</v>
      </c>
      <c r="H76" s="18" t="s">
        <v>9</v>
      </c>
      <c r="I76" s="18" t="s">
        <v>10</v>
      </c>
      <c r="J76" s="18" t="s">
        <v>198</v>
      </c>
      <c r="K76" s="18" t="s">
        <v>186</v>
      </c>
      <c r="L76" s="124" t="s">
        <v>203</v>
      </c>
    </row>
    <row r="77" spans="1:12" ht="63" customHeight="1" x14ac:dyDescent="0.25">
      <c r="A77" s="121">
        <f>A72+1</f>
        <v>44</v>
      </c>
      <c r="B77" s="95" t="s">
        <v>107</v>
      </c>
      <c r="C77" s="95" t="s">
        <v>108</v>
      </c>
      <c r="D77" s="94" t="s">
        <v>13</v>
      </c>
      <c r="E77" s="94" t="s">
        <v>13</v>
      </c>
      <c r="F77" s="94" t="s">
        <v>13</v>
      </c>
      <c r="G77" s="94" t="s">
        <v>13</v>
      </c>
      <c r="H77" s="94" t="s">
        <v>13</v>
      </c>
      <c r="I77" s="94" t="s">
        <v>13</v>
      </c>
      <c r="J77" s="9" t="s">
        <v>201</v>
      </c>
      <c r="K77" s="71" t="s">
        <v>343</v>
      </c>
      <c r="L77" s="122" t="s">
        <v>13</v>
      </c>
    </row>
    <row r="78" spans="1:12" ht="38.25" x14ac:dyDescent="0.25">
      <c r="A78" s="121">
        <f>A77+1</f>
        <v>45</v>
      </c>
      <c r="B78" s="95" t="s">
        <v>109</v>
      </c>
      <c r="C78" s="95" t="s">
        <v>110</v>
      </c>
      <c r="D78" s="94" t="s">
        <v>13</v>
      </c>
      <c r="E78" s="94" t="s">
        <v>13</v>
      </c>
      <c r="F78" s="94" t="s">
        <v>13</v>
      </c>
      <c r="G78" s="94" t="s">
        <v>13</v>
      </c>
      <c r="H78" s="94" t="s">
        <v>13</v>
      </c>
      <c r="I78" s="94" t="s">
        <v>13</v>
      </c>
      <c r="J78" s="9" t="s">
        <v>201</v>
      </c>
      <c r="K78" s="71" t="s">
        <v>343</v>
      </c>
      <c r="L78" s="122" t="s">
        <v>13</v>
      </c>
    </row>
    <row r="79" spans="1:12" ht="63" customHeight="1" x14ac:dyDescent="0.25">
      <c r="A79" s="126">
        <f t="shared" ref="A79:A85" si="0">A78+1</f>
        <v>46</v>
      </c>
      <c r="B79" s="10" t="s">
        <v>111</v>
      </c>
      <c r="C79" s="10" t="s">
        <v>112</v>
      </c>
      <c r="D79" s="6" t="s">
        <v>13</v>
      </c>
      <c r="E79" s="6" t="s">
        <v>13</v>
      </c>
      <c r="F79" s="6" t="s">
        <v>13</v>
      </c>
      <c r="G79" s="6"/>
      <c r="H79" s="6" t="s">
        <v>13</v>
      </c>
      <c r="I79" s="6" t="s">
        <v>13</v>
      </c>
      <c r="J79" s="675" t="s">
        <v>364</v>
      </c>
      <c r="K79" s="676"/>
      <c r="L79" s="677"/>
    </row>
    <row r="80" spans="1:12" ht="38.25" x14ac:dyDescent="0.25">
      <c r="A80" s="121">
        <f t="shared" si="0"/>
        <v>47</v>
      </c>
      <c r="B80" s="95" t="s">
        <v>113</v>
      </c>
      <c r="C80" s="95" t="s">
        <v>114</v>
      </c>
      <c r="D80" s="94" t="s">
        <v>13</v>
      </c>
      <c r="E80" s="94" t="s">
        <v>13</v>
      </c>
      <c r="F80" s="94" t="s">
        <v>13</v>
      </c>
      <c r="G80" s="94"/>
      <c r="H80" s="94" t="s">
        <v>13</v>
      </c>
      <c r="I80" s="94" t="s">
        <v>13</v>
      </c>
      <c r="J80" s="9" t="s">
        <v>201</v>
      </c>
      <c r="K80" s="71" t="s">
        <v>343</v>
      </c>
      <c r="L80" s="122" t="s">
        <v>13</v>
      </c>
    </row>
    <row r="81" spans="1:12" ht="38.25" x14ac:dyDescent="0.25">
      <c r="A81" s="121">
        <f t="shared" si="0"/>
        <v>48</v>
      </c>
      <c r="B81" s="95" t="s">
        <v>115</v>
      </c>
      <c r="C81" s="95" t="s">
        <v>116</v>
      </c>
      <c r="D81" s="94" t="s">
        <v>13</v>
      </c>
      <c r="E81" s="94" t="s">
        <v>13</v>
      </c>
      <c r="F81" s="94" t="s">
        <v>13</v>
      </c>
      <c r="G81" s="94"/>
      <c r="H81" s="94" t="s">
        <v>13</v>
      </c>
      <c r="I81" s="94" t="s">
        <v>13</v>
      </c>
      <c r="J81" s="9" t="s">
        <v>201</v>
      </c>
      <c r="K81" s="71" t="s">
        <v>343</v>
      </c>
      <c r="L81" s="122" t="s">
        <v>13</v>
      </c>
    </row>
    <row r="82" spans="1:12" ht="38.25" x14ac:dyDescent="0.25">
      <c r="A82" s="121">
        <f t="shared" si="0"/>
        <v>49</v>
      </c>
      <c r="B82" s="95" t="s">
        <v>117</v>
      </c>
      <c r="C82" s="95" t="s">
        <v>118</v>
      </c>
      <c r="D82" s="94" t="s">
        <v>13</v>
      </c>
      <c r="E82" s="94" t="s">
        <v>13</v>
      </c>
      <c r="F82" s="94" t="s">
        <v>13</v>
      </c>
      <c r="G82" s="94"/>
      <c r="H82" s="94" t="s">
        <v>13</v>
      </c>
      <c r="I82" s="94" t="s">
        <v>13</v>
      </c>
      <c r="J82" s="9" t="s">
        <v>201</v>
      </c>
      <c r="K82" s="71" t="s">
        <v>343</v>
      </c>
      <c r="L82" s="122" t="s">
        <v>13</v>
      </c>
    </row>
    <row r="83" spans="1:12" ht="38.25" x14ac:dyDescent="0.25">
      <c r="A83" s="121">
        <f t="shared" si="0"/>
        <v>50</v>
      </c>
      <c r="B83" s="95" t="s">
        <v>119</v>
      </c>
      <c r="C83" s="95" t="s">
        <v>120</v>
      </c>
      <c r="D83" s="94" t="s">
        <v>13</v>
      </c>
      <c r="E83" s="94" t="s">
        <v>13</v>
      </c>
      <c r="F83" s="94" t="s">
        <v>13</v>
      </c>
      <c r="G83" s="94" t="s">
        <v>13</v>
      </c>
      <c r="H83" s="94" t="s">
        <v>13</v>
      </c>
      <c r="I83" s="94" t="s">
        <v>13</v>
      </c>
      <c r="J83" s="9" t="s">
        <v>201</v>
      </c>
      <c r="K83" s="71" t="s">
        <v>343</v>
      </c>
      <c r="L83" s="122" t="s">
        <v>13</v>
      </c>
    </row>
    <row r="84" spans="1:12" ht="38.25" x14ac:dyDescent="0.25">
      <c r="A84" s="121">
        <f t="shared" si="0"/>
        <v>51</v>
      </c>
      <c r="B84" s="95" t="s">
        <v>121</v>
      </c>
      <c r="C84" s="95" t="s">
        <v>122</v>
      </c>
      <c r="D84" s="94" t="s">
        <v>13</v>
      </c>
      <c r="E84" s="94" t="s">
        <v>13</v>
      </c>
      <c r="F84" s="94" t="s">
        <v>13</v>
      </c>
      <c r="G84" s="94"/>
      <c r="H84" s="94" t="s">
        <v>13</v>
      </c>
      <c r="I84" s="94" t="s">
        <v>13</v>
      </c>
      <c r="J84" s="9" t="s">
        <v>201</v>
      </c>
      <c r="K84" s="71" t="s">
        <v>343</v>
      </c>
      <c r="L84" s="122" t="s">
        <v>13</v>
      </c>
    </row>
    <row r="85" spans="1:12" ht="38.25" x14ac:dyDescent="0.25">
      <c r="A85" s="121">
        <f t="shared" si="0"/>
        <v>52</v>
      </c>
      <c r="B85" s="95" t="s">
        <v>123</v>
      </c>
      <c r="C85" s="95" t="s">
        <v>124</v>
      </c>
      <c r="D85" s="94" t="s">
        <v>13</v>
      </c>
      <c r="E85" s="94" t="s">
        <v>13</v>
      </c>
      <c r="F85" s="94" t="s">
        <v>13</v>
      </c>
      <c r="G85" s="94" t="s">
        <v>13</v>
      </c>
      <c r="H85" s="94" t="s">
        <v>13</v>
      </c>
      <c r="I85" s="94" t="s">
        <v>13</v>
      </c>
      <c r="J85" s="9" t="s">
        <v>201</v>
      </c>
      <c r="K85" s="71" t="s">
        <v>343</v>
      </c>
      <c r="L85" s="122" t="s">
        <v>13</v>
      </c>
    </row>
    <row r="86" spans="1:12" ht="51" x14ac:dyDescent="0.25">
      <c r="A86" s="128" t="s">
        <v>3</v>
      </c>
      <c r="B86" s="8" t="s">
        <v>37</v>
      </c>
      <c r="C86" s="8" t="s">
        <v>197</v>
      </c>
      <c r="D86" s="8" t="s">
        <v>5</v>
      </c>
      <c r="E86" s="8" t="s">
        <v>6</v>
      </c>
      <c r="F86" s="8" t="s">
        <v>7</v>
      </c>
      <c r="G86" s="8" t="s">
        <v>8</v>
      </c>
      <c r="H86" s="8" t="s">
        <v>9</v>
      </c>
      <c r="I86" s="8" t="s">
        <v>10</v>
      </c>
      <c r="J86" s="8" t="s">
        <v>198</v>
      </c>
      <c r="K86" s="8" t="s">
        <v>186</v>
      </c>
      <c r="L86" s="129" t="s">
        <v>203</v>
      </c>
    </row>
    <row r="87" spans="1:12" ht="63.75" customHeight="1" x14ac:dyDescent="0.25">
      <c r="A87" s="121">
        <f>A85+1</f>
        <v>53</v>
      </c>
      <c r="B87" s="95" t="s">
        <v>125</v>
      </c>
      <c r="C87" s="14" t="s">
        <v>126</v>
      </c>
      <c r="D87" s="94" t="s">
        <v>13</v>
      </c>
      <c r="E87" s="94" t="s">
        <v>13</v>
      </c>
      <c r="F87" s="94" t="s">
        <v>13</v>
      </c>
      <c r="G87" s="94" t="s">
        <v>13</v>
      </c>
      <c r="H87" s="94" t="s">
        <v>13</v>
      </c>
      <c r="I87" s="94" t="s">
        <v>13</v>
      </c>
      <c r="J87" s="9" t="s">
        <v>201</v>
      </c>
      <c r="K87" s="71" t="s">
        <v>343</v>
      </c>
      <c r="L87" s="122" t="s">
        <v>13</v>
      </c>
    </row>
    <row r="88" spans="1:12" ht="29.25" customHeight="1" x14ac:dyDescent="0.25">
      <c r="A88" s="653">
        <f>A87+1</f>
        <v>54</v>
      </c>
      <c r="B88" s="654" t="s">
        <v>127</v>
      </c>
      <c r="C88" s="14" t="s">
        <v>128</v>
      </c>
      <c r="D88" s="674" t="s">
        <v>13</v>
      </c>
      <c r="E88" s="670" t="s">
        <v>13</v>
      </c>
      <c r="F88" s="670" t="s">
        <v>13</v>
      </c>
      <c r="G88" s="670" t="s">
        <v>13</v>
      </c>
      <c r="H88" s="670" t="s">
        <v>13</v>
      </c>
      <c r="I88" s="670" t="s">
        <v>13</v>
      </c>
      <c r="J88" s="698" t="s">
        <v>201</v>
      </c>
      <c r="K88" s="667" t="s">
        <v>343</v>
      </c>
      <c r="L88" s="696" t="s">
        <v>13</v>
      </c>
    </row>
    <row r="89" spans="1:12" ht="15" customHeight="1" x14ac:dyDescent="0.25">
      <c r="A89" s="653"/>
      <c r="B89" s="654"/>
      <c r="C89" s="16" t="s">
        <v>129</v>
      </c>
      <c r="D89" s="674"/>
      <c r="E89" s="670"/>
      <c r="F89" s="670"/>
      <c r="G89" s="670"/>
      <c r="H89" s="670"/>
      <c r="I89" s="670"/>
      <c r="J89" s="698"/>
      <c r="K89" s="668"/>
      <c r="L89" s="697"/>
    </row>
    <row r="90" spans="1:12" ht="25.5" customHeight="1" x14ac:dyDescent="0.25">
      <c r="A90" s="653"/>
      <c r="B90" s="654"/>
      <c r="C90" s="16" t="s">
        <v>130</v>
      </c>
      <c r="D90" s="674"/>
      <c r="E90" s="670"/>
      <c r="F90" s="670"/>
      <c r="G90" s="670"/>
      <c r="H90" s="670"/>
      <c r="I90" s="670"/>
      <c r="J90" s="698"/>
      <c r="K90" s="668"/>
      <c r="L90" s="697"/>
    </row>
    <row r="91" spans="1:12" ht="63.75" x14ac:dyDescent="0.25">
      <c r="A91" s="121">
        <f>A88+1</f>
        <v>55</v>
      </c>
      <c r="B91" s="95" t="s">
        <v>132</v>
      </c>
      <c r="C91" s="95" t="s">
        <v>133</v>
      </c>
      <c r="D91" s="94" t="s">
        <v>13</v>
      </c>
      <c r="E91" s="94" t="s">
        <v>13</v>
      </c>
      <c r="F91" s="94" t="s">
        <v>13</v>
      </c>
      <c r="G91" s="94" t="s">
        <v>13</v>
      </c>
      <c r="H91" s="94" t="s">
        <v>13</v>
      </c>
      <c r="I91" s="94" t="s">
        <v>13</v>
      </c>
      <c r="J91" s="9" t="s">
        <v>201</v>
      </c>
      <c r="K91" s="71" t="s">
        <v>343</v>
      </c>
      <c r="L91" s="122" t="s">
        <v>13</v>
      </c>
    </row>
    <row r="92" spans="1:12" ht="16.5" customHeight="1" x14ac:dyDescent="0.25">
      <c r="A92" s="655"/>
      <c r="B92" s="656"/>
      <c r="C92" s="656"/>
      <c r="D92" s="656"/>
      <c r="E92" s="656"/>
      <c r="F92" s="656"/>
      <c r="G92" s="656"/>
      <c r="H92" s="656"/>
      <c r="I92" s="656"/>
      <c r="J92" s="656"/>
      <c r="K92" s="656"/>
      <c r="L92" s="123"/>
    </row>
    <row r="93" spans="1:12" x14ac:dyDescent="0.25">
      <c r="A93" s="657" t="s">
        <v>134</v>
      </c>
      <c r="B93" s="658"/>
      <c r="C93" s="658"/>
      <c r="D93" s="658"/>
      <c r="E93" s="658"/>
      <c r="F93" s="658"/>
      <c r="G93" s="658"/>
      <c r="H93" s="658"/>
      <c r="I93" s="658"/>
      <c r="J93" s="658"/>
      <c r="K93" s="658"/>
      <c r="L93" s="659"/>
    </row>
    <row r="94" spans="1:12" x14ac:dyDescent="0.25">
      <c r="A94" s="651" t="s">
        <v>135</v>
      </c>
      <c r="B94" s="652"/>
      <c r="C94" s="652"/>
      <c r="D94" s="663" t="s">
        <v>2</v>
      </c>
      <c r="E94" s="663"/>
      <c r="F94" s="663"/>
      <c r="G94" s="663"/>
      <c r="H94" s="663"/>
      <c r="I94" s="663"/>
      <c r="J94" s="663"/>
      <c r="K94" s="663"/>
      <c r="L94" s="664"/>
    </row>
    <row r="95" spans="1:12" ht="51" x14ac:dyDescent="0.25">
      <c r="A95" s="132" t="s">
        <v>3</v>
      </c>
      <c r="B95" s="12" t="s">
        <v>4</v>
      </c>
      <c r="C95" s="17" t="s">
        <v>195</v>
      </c>
      <c r="D95" s="20" t="s">
        <v>5</v>
      </c>
      <c r="E95" s="18" t="s">
        <v>6</v>
      </c>
      <c r="F95" s="18" t="s">
        <v>7</v>
      </c>
      <c r="G95" s="20" t="s">
        <v>8</v>
      </c>
      <c r="H95" s="20" t="s">
        <v>9</v>
      </c>
      <c r="I95" s="18" t="s">
        <v>10</v>
      </c>
      <c r="J95" s="18" t="s">
        <v>198</v>
      </c>
      <c r="K95" s="18" t="s">
        <v>186</v>
      </c>
      <c r="L95" s="124" t="s">
        <v>203</v>
      </c>
    </row>
    <row r="96" spans="1:12" ht="25.5" customHeight="1" x14ac:dyDescent="0.25">
      <c r="A96" s="653">
        <f>A91+1</f>
        <v>56</v>
      </c>
      <c r="B96" s="654" t="s">
        <v>136</v>
      </c>
      <c r="C96" s="14" t="s">
        <v>137</v>
      </c>
      <c r="D96" s="674" t="s">
        <v>13</v>
      </c>
      <c r="E96" s="670" t="s">
        <v>13</v>
      </c>
      <c r="F96" s="670" t="s">
        <v>13</v>
      </c>
      <c r="G96" s="670" t="s">
        <v>13</v>
      </c>
      <c r="H96" s="670"/>
      <c r="I96" s="670" t="s">
        <v>13</v>
      </c>
      <c r="J96" s="670"/>
      <c r="K96" s="686" t="s">
        <v>375</v>
      </c>
      <c r="L96" s="672"/>
    </row>
    <row r="97" spans="1:12" ht="25.5" customHeight="1" x14ac:dyDescent="0.25">
      <c r="A97" s="653"/>
      <c r="B97" s="654"/>
      <c r="C97" s="16" t="s">
        <v>138</v>
      </c>
      <c r="D97" s="674"/>
      <c r="E97" s="670"/>
      <c r="F97" s="670"/>
      <c r="G97" s="670"/>
      <c r="H97" s="670"/>
      <c r="I97" s="670"/>
      <c r="J97" s="670"/>
      <c r="K97" s="687"/>
      <c r="L97" s="673"/>
    </row>
    <row r="98" spans="1:12" ht="25.5" x14ac:dyDescent="0.25">
      <c r="A98" s="653"/>
      <c r="B98" s="654"/>
      <c r="C98" s="16" t="s">
        <v>139</v>
      </c>
      <c r="D98" s="674"/>
      <c r="E98" s="670"/>
      <c r="F98" s="670"/>
      <c r="G98" s="670"/>
      <c r="H98" s="670"/>
      <c r="I98" s="670"/>
      <c r="J98" s="670"/>
      <c r="K98" s="687"/>
      <c r="L98" s="673"/>
    </row>
    <row r="99" spans="1:12" ht="25.5" x14ac:dyDescent="0.25">
      <c r="A99" s="653"/>
      <c r="B99" s="654"/>
      <c r="C99" s="16" t="s">
        <v>140</v>
      </c>
      <c r="D99" s="674"/>
      <c r="E99" s="670"/>
      <c r="F99" s="670"/>
      <c r="G99" s="670"/>
      <c r="H99" s="670"/>
      <c r="I99" s="670"/>
      <c r="J99" s="670"/>
      <c r="K99" s="687"/>
      <c r="L99" s="673"/>
    </row>
    <row r="100" spans="1:12" ht="57" customHeight="1" x14ac:dyDescent="0.25">
      <c r="A100" s="653"/>
      <c r="B100" s="654"/>
      <c r="C100" s="15" t="s">
        <v>349</v>
      </c>
      <c r="D100" s="674"/>
      <c r="E100" s="670"/>
      <c r="F100" s="670"/>
      <c r="G100" s="670"/>
      <c r="H100" s="670"/>
      <c r="I100" s="670"/>
      <c r="J100" s="670"/>
      <c r="K100" s="688"/>
      <c r="L100" s="673"/>
    </row>
    <row r="101" spans="1:12" ht="38.25" x14ac:dyDescent="0.25">
      <c r="A101" s="121">
        <f>A96+1</f>
        <v>57</v>
      </c>
      <c r="B101" s="95" t="s">
        <v>141</v>
      </c>
      <c r="C101" s="15" t="s">
        <v>142</v>
      </c>
      <c r="D101" s="94" t="s">
        <v>13</v>
      </c>
      <c r="E101" s="94" t="s">
        <v>13</v>
      </c>
      <c r="F101" s="94" t="s">
        <v>13</v>
      </c>
      <c r="G101" s="94" t="s">
        <v>13</v>
      </c>
      <c r="H101" s="94" t="s">
        <v>13</v>
      </c>
      <c r="I101" s="94" t="s">
        <v>13</v>
      </c>
      <c r="J101" s="98" t="s">
        <v>13</v>
      </c>
      <c r="K101" s="71" t="s">
        <v>343</v>
      </c>
      <c r="L101" s="122" t="s">
        <v>13</v>
      </c>
    </row>
    <row r="102" spans="1:12" ht="38.25" x14ac:dyDescent="0.25">
      <c r="A102" s="133">
        <f>A101+1</f>
        <v>58</v>
      </c>
      <c r="B102" s="13" t="s">
        <v>143</v>
      </c>
      <c r="C102" s="13" t="s">
        <v>144</v>
      </c>
      <c r="D102" s="98" t="s">
        <v>13</v>
      </c>
      <c r="E102" s="98" t="s">
        <v>13</v>
      </c>
      <c r="F102" s="98" t="s">
        <v>13</v>
      </c>
      <c r="G102" s="98" t="s">
        <v>13</v>
      </c>
      <c r="H102" s="98" t="s">
        <v>13</v>
      </c>
      <c r="I102" s="98" t="s">
        <v>13</v>
      </c>
      <c r="J102" s="98" t="s">
        <v>13</v>
      </c>
      <c r="K102" s="71" t="s">
        <v>343</v>
      </c>
      <c r="L102" s="122" t="s">
        <v>13</v>
      </c>
    </row>
    <row r="103" spans="1:12" ht="76.5" customHeight="1" x14ac:dyDescent="0.25">
      <c r="A103" s="126">
        <v>0</v>
      </c>
      <c r="B103" s="10" t="s">
        <v>145</v>
      </c>
      <c r="C103" s="10" t="s">
        <v>146</v>
      </c>
      <c r="D103" s="6" t="s">
        <v>13</v>
      </c>
      <c r="E103" s="6" t="s">
        <v>13</v>
      </c>
      <c r="F103" s="6" t="s">
        <v>13</v>
      </c>
      <c r="G103" s="6" t="s">
        <v>13</v>
      </c>
      <c r="H103" s="6" t="s">
        <v>13</v>
      </c>
      <c r="I103" s="6" t="s">
        <v>13</v>
      </c>
      <c r="J103" s="6" t="s">
        <v>13</v>
      </c>
      <c r="K103" s="694" t="s">
        <v>374</v>
      </c>
      <c r="L103" s="695"/>
    </row>
    <row r="104" spans="1:12" ht="38.25" x14ac:dyDescent="0.25">
      <c r="A104" s="121">
        <f>A102+1</f>
        <v>59</v>
      </c>
      <c r="B104" s="95" t="s">
        <v>147</v>
      </c>
      <c r="C104" s="95" t="s">
        <v>148</v>
      </c>
      <c r="D104" s="94" t="s">
        <v>13</v>
      </c>
      <c r="E104" s="94" t="s">
        <v>13</v>
      </c>
      <c r="F104" s="94" t="s">
        <v>13</v>
      </c>
      <c r="G104" s="94" t="s">
        <v>13</v>
      </c>
      <c r="H104" s="94" t="s">
        <v>13</v>
      </c>
      <c r="I104" s="94" t="s">
        <v>13</v>
      </c>
      <c r="J104" s="98" t="s">
        <v>13</v>
      </c>
      <c r="K104" s="71" t="s">
        <v>343</v>
      </c>
      <c r="L104" s="122" t="s">
        <v>13</v>
      </c>
    </row>
    <row r="105" spans="1:12" ht="38.25" x14ac:dyDescent="0.25">
      <c r="A105" s="121">
        <f>A104+1</f>
        <v>60</v>
      </c>
      <c r="B105" s="95" t="s">
        <v>149</v>
      </c>
      <c r="C105" s="95" t="s">
        <v>150</v>
      </c>
      <c r="D105" s="94" t="s">
        <v>13</v>
      </c>
      <c r="E105" s="94" t="s">
        <v>13</v>
      </c>
      <c r="F105" s="94" t="s">
        <v>13</v>
      </c>
      <c r="G105" s="94" t="s">
        <v>13</v>
      </c>
      <c r="H105" s="94" t="s">
        <v>13</v>
      </c>
      <c r="I105" s="94" t="s">
        <v>13</v>
      </c>
      <c r="J105" s="98" t="s">
        <v>13</v>
      </c>
      <c r="K105" s="71" t="s">
        <v>343</v>
      </c>
      <c r="L105" s="122" t="s">
        <v>13</v>
      </c>
    </row>
    <row r="106" spans="1:12" ht="49.5" customHeight="1" x14ac:dyDescent="0.25">
      <c r="A106" s="126">
        <v>0</v>
      </c>
      <c r="B106" s="10" t="s">
        <v>151</v>
      </c>
      <c r="C106" s="10" t="s">
        <v>152</v>
      </c>
      <c r="D106" s="6" t="s">
        <v>13</v>
      </c>
      <c r="E106" s="6" t="s">
        <v>13</v>
      </c>
      <c r="F106" s="6" t="s">
        <v>13</v>
      </c>
      <c r="G106" s="6" t="s">
        <v>13</v>
      </c>
      <c r="H106" s="6"/>
      <c r="I106" s="6" t="s">
        <v>13</v>
      </c>
      <c r="J106" s="10"/>
      <c r="K106" s="694" t="s">
        <v>365</v>
      </c>
      <c r="L106" s="695"/>
    </row>
    <row r="107" spans="1:12" ht="51" x14ac:dyDescent="0.25">
      <c r="A107" s="128" t="s">
        <v>3</v>
      </c>
      <c r="B107" s="8" t="s">
        <v>37</v>
      </c>
      <c r="C107" s="8" t="s">
        <v>197</v>
      </c>
      <c r="D107" s="8" t="s">
        <v>5</v>
      </c>
      <c r="E107" s="8" t="s">
        <v>6</v>
      </c>
      <c r="F107" s="8" t="s">
        <v>7</v>
      </c>
      <c r="G107" s="8" t="s">
        <v>8</v>
      </c>
      <c r="H107" s="8" t="s">
        <v>9</v>
      </c>
      <c r="I107" s="8" t="s">
        <v>10</v>
      </c>
      <c r="J107" s="8" t="s">
        <v>198</v>
      </c>
      <c r="K107" s="8" t="s">
        <v>186</v>
      </c>
      <c r="L107" s="129" t="s">
        <v>203</v>
      </c>
    </row>
    <row r="108" spans="1:12" ht="47.25" customHeight="1" x14ac:dyDescent="0.25">
      <c r="A108" s="121">
        <f>A105+1</f>
        <v>61</v>
      </c>
      <c r="B108" s="95" t="s">
        <v>153</v>
      </c>
      <c r="C108" s="14" t="s">
        <v>154</v>
      </c>
      <c r="D108" s="94" t="s">
        <v>13</v>
      </c>
      <c r="E108" s="94" t="s">
        <v>13</v>
      </c>
      <c r="F108" s="94" t="s">
        <v>13</v>
      </c>
      <c r="G108" s="94" t="s">
        <v>13</v>
      </c>
      <c r="H108" s="94" t="s">
        <v>13</v>
      </c>
      <c r="I108" s="94" t="s">
        <v>13</v>
      </c>
      <c r="J108" s="98" t="s">
        <v>13</v>
      </c>
      <c r="K108" s="71" t="s">
        <v>343</v>
      </c>
      <c r="L108" s="122" t="s">
        <v>13</v>
      </c>
    </row>
    <row r="109" spans="1:12" ht="38.25" customHeight="1" x14ac:dyDescent="0.25">
      <c r="A109" s="653">
        <f>A108+1</f>
        <v>62</v>
      </c>
      <c r="B109" s="654" t="s">
        <v>155</v>
      </c>
      <c r="C109" s="14" t="s">
        <v>156</v>
      </c>
      <c r="D109" s="674" t="s">
        <v>13</v>
      </c>
      <c r="E109" s="670" t="s">
        <v>13</v>
      </c>
      <c r="F109" s="670" t="s">
        <v>13</v>
      </c>
      <c r="G109" s="670" t="s">
        <v>13</v>
      </c>
      <c r="H109" s="670" t="s">
        <v>13</v>
      </c>
      <c r="I109" s="670" t="s">
        <v>13</v>
      </c>
      <c r="J109" s="671" t="s">
        <v>13</v>
      </c>
      <c r="K109" s="667" t="s">
        <v>343</v>
      </c>
      <c r="L109" s="689" t="s">
        <v>13</v>
      </c>
    </row>
    <row r="110" spans="1:12" ht="15" customHeight="1" x14ac:dyDescent="0.25">
      <c r="A110" s="653"/>
      <c r="B110" s="654"/>
      <c r="C110" s="16" t="s">
        <v>129</v>
      </c>
      <c r="D110" s="674"/>
      <c r="E110" s="670"/>
      <c r="F110" s="670"/>
      <c r="G110" s="670"/>
      <c r="H110" s="670"/>
      <c r="I110" s="670"/>
      <c r="J110" s="671"/>
      <c r="K110" s="668"/>
      <c r="L110" s="689"/>
    </row>
    <row r="111" spans="1:12" ht="25.5" x14ac:dyDescent="0.25">
      <c r="A111" s="653"/>
      <c r="B111" s="654"/>
      <c r="C111" s="16" t="s">
        <v>130</v>
      </c>
      <c r="D111" s="674"/>
      <c r="E111" s="670"/>
      <c r="F111" s="670"/>
      <c r="G111" s="670"/>
      <c r="H111" s="670"/>
      <c r="I111" s="670"/>
      <c r="J111" s="671"/>
      <c r="K111" s="668"/>
      <c r="L111" s="689"/>
    </row>
    <row r="112" spans="1:12" ht="38.25" x14ac:dyDescent="0.25">
      <c r="A112" s="653"/>
      <c r="B112" s="654"/>
      <c r="C112" s="15" t="s">
        <v>131</v>
      </c>
      <c r="D112" s="674"/>
      <c r="E112" s="670"/>
      <c r="F112" s="670"/>
      <c r="G112" s="670"/>
      <c r="H112" s="670"/>
      <c r="I112" s="670"/>
      <c r="J112" s="671"/>
      <c r="K112" s="669"/>
      <c r="L112" s="689"/>
    </row>
    <row r="113" spans="1:13" ht="16.5" x14ac:dyDescent="0.25">
      <c r="A113" s="690"/>
      <c r="B113" s="691"/>
      <c r="C113" s="691"/>
      <c r="D113" s="691"/>
      <c r="E113" s="691"/>
      <c r="F113" s="691"/>
      <c r="G113" s="691"/>
      <c r="H113" s="691"/>
      <c r="I113" s="691"/>
      <c r="J113" s="691"/>
      <c r="K113" s="691"/>
      <c r="L113" s="134"/>
    </row>
    <row r="114" spans="1:13" x14ac:dyDescent="0.25">
      <c r="A114" s="660" t="s">
        <v>157</v>
      </c>
      <c r="B114" s="661"/>
      <c r="C114" s="661"/>
      <c r="D114" s="661"/>
      <c r="E114" s="661"/>
      <c r="F114" s="661"/>
      <c r="G114" s="661"/>
      <c r="H114" s="661"/>
      <c r="I114" s="661"/>
      <c r="J114" s="661"/>
      <c r="K114" s="661"/>
      <c r="L114" s="662"/>
    </row>
    <row r="115" spans="1:13" x14ac:dyDescent="0.25">
      <c r="A115" s="651" t="s">
        <v>158</v>
      </c>
      <c r="B115" s="652"/>
      <c r="C115" s="652"/>
      <c r="D115" s="663" t="s">
        <v>2</v>
      </c>
      <c r="E115" s="663"/>
      <c r="F115" s="663"/>
      <c r="G115" s="663"/>
      <c r="H115" s="663"/>
      <c r="I115" s="663"/>
      <c r="J115" s="663"/>
      <c r="K115" s="663"/>
      <c r="L115" s="664"/>
    </row>
    <row r="116" spans="1:13" ht="51" x14ac:dyDescent="0.25">
      <c r="A116" s="119" t="s">
        <v>3</v>
      </c>
      <c r="B116" s="7" t="s">
        <v>4</v>
      </c>
      <c r="C116" s="7" t="s">
        <v>195</v>
      </c>
      <c r="D116" s="20" t="s">
        <v>5</v>
      </c>
      <c r="E116" s="18" t="s">
        <v>6</v>
      </c>
      <c r="F116" s="18" t="s">
        <v>7</v>
      </c>
      <c r="G116" s="18" t="s">
        <v>8</v>
      </c>
      <c r="H116" s="18" t="s">
        <v>9</v>
      </c>
      <c r="I116" s="18" t="s">
        <v>10</v>
      </c>
      <c r="J116" s="18" t="s">
        <v>198</v>
      </c>
      <c r="K116" s="20" t="s">
        <v>186</v>
      </c>
      <c r="L116" s="124" t="s">
        <v>203</v>
      </c>
      <c r="M116" s="5"/>
    </row>
    <row r="117" spans="1:13" ht="25.5" x14ac:dyDescent="0.25">
      <c r="A117" s="121">
        <f>A109+1</f>
        <v>63</v>
      </c>
      <c r="B117" s="95" t="s">
        <v>159</v>
      </c>
      <c r="C117" s="95" t="s">
        <v>160</v>
      </c>
      <c r="D117" s="94" t="s">
        <v>13</v>
      </c>
      <c r="E117" s="94" t="s">
        <v>13</v>
      </c>
      <c r="F117" s="98" t="s">
        <v>13</v>
      </c>
      <c r="G117" s="94" t="s">
        <v>13</v>
      </c>
      <c r="H117" s="94"/>
      <c r="I117" s="94" t="s">
        <v>13</v>
      </c>
      <c r="J117" s="98"/>
      <c r="K117" s="21" t="s">
        <v>199</v>
      </c>
      <c r="L117" s="122"/>
    </row>
    <row r="118" spans="1:13" ht="53.25" customHeight="1" x14ac:dyDescent="0.25">
      <c r="A118" s="121">
        <f>A117+1</f>
        <v>64</v>
      </c>
      <c r="B118" s="95" t="s">
        <v>161</v>
      </c>
      <c r="C118" s="95" t="s">
        <v>162</v>
      </c>
      <c r="D118" s="94" t="s">
        <v>13</v>
      </c>
      <c r="E118" s="94" t="s">
        <v>13</v>
      </c>
      <c r="F118" s="98" t="s">
        <v>13</v>
      </c>
      <c r="G118" s="94" t="s">
        <v>13</v>
      </c>
      <c r="H118" s="94" t="s">
        <v>13</v>
      </c>
      <c r="I118" s="94" t="s">
        <v>13</v>
      </c>
      <c r="J118" s="98" t="s">
        <v>13</v>
      </c>
      <c r="K118" s="71" t="s">
        <v>343</v>
      </c>
      <c r="L118" s="122" t="s">
        <v>13</v>
      </c>
    </row>
    <row r="119" spans="1:13" ht="39.75" customHeight="1" x14ac:dyDescent="0.25">
      <c r="A119" s="121">
        <f t="shared" ref="A119:A129" si="1">A118+1</f>
        <v>65</v>
      </c>
      <c r="B119" s="95" t="s">
        <v>163</v>
      </c>
      <c r="C119" s="95" t="s">
        <v>164</v>
      </c>
      <c r="D119" s="94" t="s">
        <v>13</v>
      </c>
      <c r="E119" s="94" t="s">
        <v>13</v>
      </c>
      <c r="F119" s="98" t="s">
        <v>13</v>
      </c>
      <c r="G119" s="94" t="s">
        <v>13</v>
      </c>
      <c r="H119" s="94"/>
      <c r="I119" s="94" t="s">
        <v>13</v>
      </c>
      <c r="J119" s="98"/>
      <c r="K119" s="21" t="s">
        <v>200</v>
      </c>
      <c r="L119" s="130"/>
    </row>
    <row r="120" spans="1:13" ht="53.25" customHeight="1" x14ac:dyDescent="0.25">
      <c r="A120" s="121">
        <f t="shared" si="1"/>
        <v>66</v>
      </c>
      <c r="B120" s="95" t="s">
        <v>165</v>
      </c>
      <c r="C120" s="95" t="s">
        <v>166</v>
      </c>
      <c r="D120" s="94" t="s">
        <v>13</v>
      </c>
      <c r="E120" s="94" t="s">
        <v>13</v>
      </c>
      <c r="F120" s="98" t="s">
        <v>13</v>
      </c>
      <c r="G120" s="94" t="s">
        <v>13</v>
      </c>
      <c r="H120" s="94" t="s">
        <v>13</v>
      </c>
      <c r="I120" s="94" t="s">
        <v>13</v>
      </c>
      <c r="J120" s="98" t="s">
        <v>13</v>
      </c>
      <c r="K120" s="71" t="s">
        <v>343</v>
      </c>
      <c r="L120" s="122" t="s">
        <v>13</v>
      </c>
    </row>
    <row r="121" spans="1:13" ht="53.25" customHeight="1" x14ac:dyDescent="0.25">
      <c r="A121" s="121">
        <f t="shared" si="1"/>
        <v>67</v>
      </c>
      <c r="B121" s="95" t="s">
        <v>167</v>
      </c>
      <c r="C121" s="95" t="s">
        <v>168</v>
      </c>
      <c r="D121" s="94" t="s">
        <v>13</v>
      </c>
      <c r="E121" s="94" t="s">
        <v>13</v>
      </c>
      <c r="F121" s="98" t="s">
        <v>13</v>
      </c>
      <c r="G121" s="94" t="s">
        <v>13</v>
      </c>
      <c r="H121" s="94" t="s">
        <v>13</v>
      </c>
      <c r="I121" s="94" t="s">
        <v>13</v>
      </c>
      <c r="J121" s="98" t="s">
        <v>13</v>
      </c>
      <c r="K121" s="71" t="s">
        <v>343</v>
      </c>
      <c r="L121" s="122" t="s">
        <v>13</v>
      </c>
    </row>
    <row r="122" spans="1:13" ht="49.5" customHeight="1" x14ac:dyDescent="0.25">
      <c r="A122" s="121">
        <f t="shared" si="1"/>
        <v>68</v>
      </c>
      <c r="B122" s="95" t="s">
        <v>169</v>
      </c>
      <c r="C122" s="95" t="s">
        <v>170</v>
      </c>
      <c r="D122" s="94" t="s">
        <v>13</v>
      </c>
      <c r="E122" s="94" t="s">
        <v>13</v>
      </c>
      <c r="F122" s="98" t="s">
        <v>13</v>
      </c>
      <c r="G122" s="94" t="s">
        <v>13</v>
      </c>
      <c r="H122" s="94" t="s">
        <v>13</v>
      </c>
      <c r="I122" s="94" t="s">
        <v>13</v>
      </c>
      <c r="J122" s="98" t="s">
        <v>13</v>
      </c>
      <c r="K122" s="71" t="s">
        <v>343</v>
      </c>
      <c r="L122" s="122" t="s">
        <v>13</v>
      </c>
    </row>
    <row r="123" spans="1:13" ht="47.25" customHeight="1" x14ac:dyDescent="0.25">
      <c r="A123" s="121">
        <f t="shared" si="1"/>
        <v>69</v>
      </c>
      <c r="B123" s="95" t="s">
        <v>171</v>
      </c>
      <c r="C123" s="95" t="s">
        <v>172</v>
      </c>
      <c r="D123" s="94" t="s">
        <v>13</v>
      </c>
      <c r="E123" s="94" t="s">
        <v>13</v>
      </c>
      <c r="F123" s="98" t="s">
        <v>13</v>
      </c>
      <c r="G123" s="94" t="s">
        <v>13</v>
      </c>
      <c r="H123" s="94" t="s">
        <v>13</v>
      </c>
      <c r="I123" s="94" t="s">
        <v>13</v>
      </c>
      <c r="J123" s="98" t="s">
        <v>13</v>
      </c>
      <c r="K123" s="71" t="s">
        <v>343</v>
      </c>
      <c r="L123" s="122" t="s">
        <v>13</v>
      </c>
    </row>
    <row r="124" spans="1:13" ht="52.5" customHeight="1" x14ac:dyDescent="0.25">
      <c r="A124" s="121">
        <f t="shared" si="1"/>
        <v>70</v>
      </c>
      <c r="B124" s="95" t="s">
        <v>173</v>
      </c>
      <c r="C124" s="95" t="s">
        <v>174</v>
      </c>
      <c r="D124" s="94" t="s">
        <v>13</v>
      </c>
      <c r="E124" s="94" t="s">
        <v>13</v>
      </c>
      <c r="F124" s="98" t="s">
        <v>13</v>
      </c>
      <c r="G124" s="94" t="s">
        <v>13</v>
      </c>
      <c r="H124" s="94" t="s">
        <v>13</v>
      </c>
      <c r="I124" s="94" t="s">
        <v>13</v>
      </c>
      <c r="J124" s="98" t="s">
        <v>13</v>
      </c>
      <c r="K124" s="71" t="s">
        <v>343</v>
      </c>
      <c r="L124" s="122" t="s">
        <v>13</v>
      </c>
    </row>
    <row r="125" spans="1:13" ht="57" customHeight="1" x14ac:dyDescent="0.25">
      <c r="A125" s="121">
        <f t="shared" si="1"/>
        <v>71</v>
      </c>
      <c r="B125" s="95" t="s">
        <v>175</v>
      </c>
      <c r="C125" s="95" t="s">
        <v>176</v>
      </c>
      <c r="D125" s="94" t="s">
        <v>13</v>
      </c>
      <c r="E125" s="94" t="s">
        <v>13</v>
      </c>
      <c r="F125" s="98" t="s">
        <v>13</v>
      </c>
      <c r="G125" s="94" t="s">
        <v>13</v>
      </c>
      <c r="H125" s="94" t="s">
        <v>13</v>
      </c>
      <c r="I125" s="94" t="s">
        <v>13</v>
      </c>
      <c r="J125" s="98" t="s">
        <v>13</v>
      </c>
      <c r="K125" s="71" t="s">
        <v>343</v>
      </c>
      <c r="L125" s="122" t="s">
        <v>13</v>
      </c>
    </row>
    <row r="126" spans="1:13" ht="52.5" customHeight="1" x14ac:dyDescent="0.25">
      <c r="A126" s="121">
        <f t="shared" si="1"/>
        <v>72</v>
      </c>
      <c r="B126" s="95" t="s">
        <v>177</v>
      </c>
      <c r="C126" s="95" t="s">
        <v>178</v>
      </c>
      <c r="D126" s="94" t="s">
        <v>13</v>
      </c>
      <c r="E126" s="94" t="s">
        <v>13</v>
      </c>
      <c r="F126" s="98" t="s">
        <v>13</v>
      </c>
      <c r="G126" s="94" t="s">
        <v>13</v>
      </c>
      <c r="H126" s="94" t="s">
        <v>13</v>
      </c>
      <c r="I126" s="94" t="s">
        <v>13</v>
      </c>
      <c r="J126" s="98" t="s">
        <v>13</v>
      </c>
      <c r="K126" s="71" t="s">
        <v>343</v>
      </c>
      <c r="L126" s="122" t="s">
        <v>13</v>
      </c>
    </row>
    <row r="127" spans="1:13" ht="38.25" x14ac:dyDescent="0.25">
      <c r="A127" s="121">
        <f t="shared" si="1"/>
        <v>73</v>
      </c>
      <c r="B127" s="95" t="s">
        <v>179</v>
      </c>
      <c r="C127" s="95" t="s">
        <v>180</v>
      </c>
      <c r="D127" s="94" t="s">
        <v>13</v>
      </c>
      <c r="E127" s="94" t="s">
        <v>13</v>
      </c>
      <c r="F127" s="94" t="s">
        <v>13</v>
      </c>
      <c r="G127" s="98" t="s">
        <v>13</v>
      </c>
      <c r="H127" s="94" t="s">
        <v>13</v>
      </c>
      <c r="I127" s="94" t="s">
        <v>13</v>
      </c>
      <c r="J127" s="98" t="s">
        <v>13</v>
      </c>
      <c r="K127" s="71" t="s">
        <v>343</v>
      </c>
      <c r="L127" s="122" t="s">
        <v>13</v>
      </c>
    </row>
    <row r="128" spans="1:13" ht="38.25" x14ac:dyDescent="0.25">
      <c r="A128" s="121">
        <f t="shared" si="1"/>
        <v>74</v>
      </c>
      <c r="B128" s="95" t="s">
        <v>181</v>
      </c>
      <c r="C128" s="95" t="s">
        <v>182</v>
      </c>
      <c r="D128" s="94" t="s">
        <v>13</v>
      </c>
      <c r="E128" s="94" t="s">
        <v>13</v>
      </c>
      <c r="F128" s="98" t="s">
        <v>13</v>
      </c>
      <c r="G128" s="98" t="s">
        <v>13</v>
      </c>
      <c r="H128" s="98" t="s">
        <v>13</v>
      </c>
      <c r="I128" s="94" t="s">
        <v>13</v>
      </c>
      <c r="J128" s="98" t="s">
        <v>13</v>
      </c>
      <c r="K128" s="71" t="s">
        <v>343</v>
      </c>
      <c r="L128" s="122" t="s">
        <v>13</v>
      </c>
    </row>
    <row r="129" spans="1:12" ht="38.25" x14ac:dyDescent="0.25">
      <c r="A129" s="121">
        <f t="shared" si="1"/>
        <v>75</v>
      </c>
      <c r="B129" s="95" t="s">
        <v>183</v>
      </c>
      <c r="C129" s="95" t="s">
        <v>184</v>
      </c>
      <c r="D129" s="94" t="s">
        <v>13</v>
      </c>
      <c r="E129" s="94" t="s">
        <v>13</v>
      </c>
      <c r="F129" s="98" t="s">
        <v>13</v>
      </c>
      <c r="G129" s="98" t="s">
        <v>13</v>
      </c>
      <c r="H129" s="98" t="s">
        <v>13</v>
      </c>
      <c r="I129" s="94" t="s">
        <v>13</v>
      </c>
      <c r="J129" s="98" t="s">
        <v>13</v>
      </c>
      <c r="K129" s="71" t="s">
        <v>343</v>
      </c>
      <c r="L129" s="122" t="s">
        <v>13</v>
      </c>
    </row>
    <row r="130" spans="1:12" ht="15.75" thickBot="1" x14ac:dyDescent="0.3">
      <c r="A130" s="681"/>
      <c r="B130" s="682"/>
      <c r="C130" s="682"/>
      <c r="D130" s="683" t="s">
        <v>185</v>
      </c>
      <c r="E130" s="684"/>
      <c r="F130" s="684"/>
      <c r="G130" s="684"/>
      <c r="H130" s="684"/>
      <c r="I130" s="684"/>
      <c r="J130" s="684"/>
      <c r="K130" s="684"/>
      <c r="L130" s="685"/>
    </row>
    <row r="131" spans="1:12" ht="17.25" thickBot="1" x14ac:dyDescent="0.35">
      <c r="A131" s="679"/>
      <c r="B131" s="680"/>
      <c r="C131" s="680"/>
      <c r="D131" s="135">
        <v>79</v>
      </c>
      <c r="E131" s="135">
        <v>79</v>
      </c>
      <c r="F131" s="135">
        <v>79</v>
      </c>
      <c r="G131" s="135">
        <v>79</v>
      </c>
      <c r="H131" s="135">
        <v>74</v>
      </c>
      <c r="I131" s="135">
        <v>2</v>
      </c>
      <c r="J131" s="135">
        <v>53</v>
      </c>
      <c r="K131" s="136"/>
      <c r="L131" s="137">
        <v>68</v>
      </c>
    </row>
  </sheetData>
  <mergeCells count="74">
    <mergeCell ref="K103:L103"/>
    <mergeCell ref="K106:L106"/>
    <mergeCell ref="D75:L75"/>
    <mergeCell ref="L88:L90"/>
    <mergeCell ref="F88:F90"/>
    <mergeCell ref="E88:E90"/>
    <mergeCell ref="J88:J90"/>
    <mergeCell ref="G88:G90"/>
    <mergeCell ref="H88:H90"/>
    <mergeCell ref="I88:I90"/>
    <mergeCell ref="K88:K90"/>
    <mergeCell ref="A93:L93"/>
    <mergeCell ref="A94:C94"/>
    <mergeCell ref="G96:G100"/>
    <mergeCell ref="A92:K92"/>
    <mergeCell ref="J96:J100"/>
    <mergeCell ref="K66:L66"/>
    <mergeCell ref="J79:L79"/>
    <mergeCell ref="F96:F100"/>
    <mergeCell ref="D96:D100"/>
    <mergeCell ref="E96:E100"/>
    <mergeCell ref="J18:K18"/>
    <mergeCell ref="A131:C131"/>
    <mergeCell ref="A130:C130"/>
    <mergeCell ref="D115:L115"/>
    <mergeCell ref="D130:L130"/>
    <mergeCell ref="A115:C115"/>
    <mergeCell ref="K96:K100"/>
    <mergeCell ref="I96:I100"/>
    <mergeCell ref="L109:L112"/>
    <mergeCell ref="A88:A90"/>
    <mergeCell ref="B88:B90"/>
    <mergeCell ref="D88:D90"/>
    <mergeCell ref="H96:H100"/>
    <mergeCell ref="A114:L114"/>
    <mergeCell ref="H109:H112"/>
    <mergeCell ref="A113:K113"/>
    <mergeCell ref="A55:K55"/>
    <mergeCell ref="A31:C31"/>
    <mergeCell ref="A40:C40"/>
    <mergeCell ref="A57:C57"/>
    <mergeCell ref="K109:K112"/>
    <mergeCell ref="I109:I112"/>
    <mergeCell ref="J109:J112"/>
    <mergeCell ref="D94:L94"/>
    <mergeCell ref="L96:L100"/>
    <mergeCell ref="A109:A112"/>
    <mergeCell ref="B109:B112"/>
    <mergeCell ref="F109:F112"/>
    <mergeCell ref="G109:G112"/>
    <mergeCell ref="D109:D112"/>
    <mergeCell ref="E109:E112"/>
    <mergeCell ref="H73:L73"/>
    <mergeCell ref="A75:C75"/>
    <mergeCell ref="A96:A100"/>
    <mergeCell ref="B96:B100"/>
    <mergeCell ref="D14:L14"/>
    <mergeCell ref="A9:C9"/>
    <mergeCell ref="A14:C14"/>
    <mergeCell ref="A12:K12"/>
    <mergeCell ref="A38:K38"/>
    <mergeCell ref="A13:L13"/>
    <mergeCell ref="A30:L30"/>
    <mergeCell ref="A39:L39"/>
    <mergeCell ref="A56:L56"/>
    <mergeCell ref="A74:L74"/>
    <mergeCell ref="D31:L31"/>
    <mergeCell ref="D40:L40"/>
    <mergeCell ref="D57:L57"/>
    <mergeCell ref="N2:N4"/>
    <mergeCell ref="A1:L5"/>
    <mergeCell ref="A6:L7"/>
    <mergeCell ref="A8:L8"/>
    <mergeCell ref="D9:L9"/>
  </mergeCells>
  <printOptions horizontalCentered="1" verticalCentered="1"/>
  <pageMargins left="0.70866141732283472" right="0.70866141732283472" top="0.74803149606299213" bottom="0.74803149606299213" header="0.31496062992125984" footer="0.31496062992125984"/>
  <pageSetup paperSize="9" scale="90" fitToHeight="0" orientation="landscape" r:id="rId1"/>
  <headerFooter>
    <oddFooter>&amp;LPrepared by: Anesia Cloete (SPO)&amp;C&amp;D&amp;R&amp;P</oddFooter>
  </headerFooter>
  <rowBreaks count="2" manualBreakCount="2">
    <brk id="73" max="16383" man="1"/>
    <brk id="113" max="16383"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W152"/>
  <sheetViews>
    <sheetView view="pageBreakPreview" topLeftCell="A54" zoomScale="80" zoomScaleNormal="100" zoomScaleSheetLayoutView="80" workbookViewId="0">
      <selection activeCell="G45" sqref="G45"/>
    </sheetView>
  </sheetViews>
  <sheetFormatPr defaultRowHeight="15" x14ac:dyDescent="0.25"/>
  <cols>
    <col min="1" max="1" width="5" style="4" customWidth="1"/>
    <col min="2" max="2" width="14.28515625" style="4" customWidth="1"/>
    <col min="3" max="3" width="62.28515625" customWidth="1"/>
    <col min="4" max="4" width="16.42578125" customWidth="1"/>
    <col min="5" max="5" width="12.7109375" customWidth="1"/>
    <col min="6" max="6" width="18" customWidth="1"/>
    <col min="7" max="7" width="26.85546875" customWidth="1"/>
    <col min="8" max="8" width="16.28515625" hidden="1" customWidth="1"/>
    <col min="9" max="9" width="43.5703125" customWidth="1"/>
    <col min="10" max="10" width="10" bestFit="1" customWidth="1"/>
    <col min="11" max="11" width="4" customWidth="1"/>
    <col min="12" max="16" width="9.140625" hidden="1" customWidth="1"/>
  </cols>
  <sheetData>
    <row r="1" spans="1:9" ht="26.25" customHeight="1" x14ac:dyDescent="0.25">
      <c r="A1" s="311"/>
      <c r="B1" s="312"/>
      <c r="C1" s="340"/>
      <c r="D1" s="340"/>
      <c r="E1" s="340"/>
      <c r="F1" s="340"/>
      <c r="G1" s="340"/>
      <c r="H1" s="326"/>
      <c r="I1" s="23"/>
    </row>
    <row r="2" spans="1:9" ht="33" customHeight="1" x14ac:dyDescent="0.25">
      <c r="A2" s="313"/>
      <c r="B2" s="256"/>
      <c r="C2" s="23"/>
      <c r="D2" s="23"/>
      <c r="E2" s="23"/>
      <c r="F2" s="23"/>
      <c r="G2" s="23"/>
      <c r="H2" s="320"/>
      <c r="I2" s="23"/>
    </row>
    <row r="3" spans="1:9" ht="48" customHeight="1" x14ac:dyDescent="0.25">
      <c r="A3" s="985" t="s">
        <v>760</v>
      </c>
      <c r="B3" s="986"/>
      <c r="C3" s="986"/>
      <c r="D3" s="986"/>
      <c r="E3" s="986"/>
      <c r="F3" s="986"/>
      <c r="G3" s="986"/>
      <c r="H3" s="986"/>
      <c r="I3" s="987"/>
    </row>
    <row r="4" spans="1:9" ht="79.5" customHeight="1" x14ac:dyDescent="0.25">
      <c r="A4" s="345" t="s">
        <v>702</v>
      </c>
      <c r="B4" s="345" t="s">
        <v>4</v>
      </c>
      <c r="C4" s="344" t="s">
        <v>703</v>
      </c>
      <c r="D4" s="346" t="s">
        <v>886</v>
      </c>
      <c r="E4" s="346" t="s">
        <v>884</v>
      </c>
      <c r="F4" s="344" t="s">
        <v>190</v>
      </c>
      <c r="G4" s="344" t="s">
        <v>193</v>
      </c>
      <c r="H4" s="344" t="s">
        <v>392</v>
      </c>
      <c r="I4" s="344" t="s">
        <v>2</v>
      </c>
    </row>
    <row r="5" spans="1:9" ht="36.75" customHeight="1" x14ac:dyDescent="0.25">
      <c r="A5" s="943" t="s">
        <v>704</v>
      </c>
      <c r="B5" s="944"/>
      <c r="C5" s="945"/>
      <c r="D5" s="341"/>
      <c r="E5" s="342"/>
      <c r="F5" s="241" t="s">
        <v>757</v>
      </c>
      <c r="G5" s="327">
        <f>A149</f>
        <v>115</v>
      </c>
      <c r="H5" s="343" t="s">
        <v>811</v>
      </c>
    </row>
    <row r="6" spans="1:9" ht="168" customHeight="1" x14ac:dyDescent="0.25">
      <c r="A6" s="373">
        <v>1</v>
      </c>
      <c r="B6" s="374" t="s">
        <v>11</v>
      </c>
      <c r="C6" s="375" t="s">
        <v>12</v>
      </c>
      <c r="D6" s="376" t="s">
        <v>656</v>
      </c>
      <c r="E6" s="376">
        <v>1</v>
      </c>
      <c r="F6" s="242" t="s">
        <v>774</v>
      </c>
      <c r="G6" s="328">
        <f>SUM(G7:G14)</f>
        <v>31</v>
      </c>
      <c r="H6" s="243" t="s">
        <v>810</v>
      </c>
    </row>
    <row r="7" spans="1:9" ht="30" customHeight="1" x14ac:dyDescent="0.25">
      <c r="A7" s="943" t="s">
        <v>705</v>
      </c>
      <c r="B7" s="944"/>
      <c r="C7" s="945"/>
      <c r="D7" s="321"/>
      <c r="E7" s="322"/>
      <c r="F7" s="323" t="s">
        <v>766</v>
      </c>
      <c r="G7" s="329">
        <v>3</v>
      </c>
      <c r="H7" s="335"/>
    </row>
    <row r="8" spans="1:9" ht="31.5" customHeight="1" x14ac:dyDescent="0.25">
      <c r="A8" s="377">
        <v>2</v>
      </c>
      <c r="B8" s="377" t="s">
        <v>17</v>
      </c>
      <c r="C8" s="378" t="s">
        <v>706</v>
      </c>
      <c r="D8" s="937" t="s">
        <v>656</v>
      </c>
      <c r="E8" s="379">
        <v>1</v>
      </c>
      <c r="F8" s="325" t="s">
        <v>767</v>
      </c>
      <c r="G8" s="330">
        <v>5</v>
      </c>
      <c r="H8" s="336"/>
    </row>
    <row r="9" spans="1:9" ht="33" customHeight="1" x14ac:dyDescent="0.25">
      <c r="A9" s="380">
        <v>3</v>
      </c>
      <c r="B9" s="381" t="s">
        <v>19</v>
      </c>
      <c r="C9" s="382" t="s">
        <v>707</v>
      </c>
      <c r="D9" s="938"/>
      <c r="E9" s="383">
        <v>1</v>
      </c>
      <c r="F9" s="242" t="s">
        <v>768</v>
      </c>
      <c r="G9" s="331">
        <v>7</v>
      </c>
      <c r="H9" s="337"/>
    </row>
    <row r="10" spans="1:9" ht="30.75" customHeight="1" x14ac:dyDescent="0.25">
      <c r="A10" s="380">
        <v>4</v>
      </c>
      <c r="B10" s="380" t="s">
        <v>21</v>
      </c>
      <c r="C10" s="384" t="s">
        <v>708</v>
      </c>
      <c r="D10" s="938"/>
      <c r="E10" s="385">
        <v>1</v>
      </c>
      <c r="F10" s="242" t="s">
        <v>769</v>
      </c>
      <c r="G10" s="331">
        <v>2</v>
      </c>
      <c r="H10" s="338"/>
    </row>
    <row r="11" spans="1:9" ht="18.75" customHeight="1" x14ac:dyDescent="0.25">
      <c r="A11" s="380">
        <v>5</v>
      </c>
      <c r="B11" s="381" t="s">
        <v>215</v>
      </c>
      <c r="C11" s="382" t="s">
        <v>709</v>
      </c>
      <c r="D11" s="938"/>
      <c r="E11" s="383">
        <v>1</v>
      </c>
      <c r="F11" s="242" t="s">
        <v>770</v>
      </c>
      <c r="G11" s="331">
        <v>2</v>
      </c>
      <c r="H11" s="337"/>
    </row>
    <row r="12" spans="1:9" ht="31.5" customHeight="1" x14ac:dyDescent="0.25">
      <c r="A12" s="380">
        <v>6</v>
      </c>
      <c r="B12" s="380" t="s">
        <v>22</v>
      </c>
      <c r="C12" s="384" t="s">
        <v>23</v>
      </c>
      <c r="D12" s="938"/>
      <c r="E12" s="385">
        <v>1</v>
      </c>
      <c r="F12" s="242" t="s">
        <v>771</v>
      </c>
      <c r="G12" s="332">
        <v>5</v>
      </c>
      <c r="H12" s="337"/>
    </row>
    <row r="13" spans="1:9" ht="29.25" customHeight="1" x14ac:dyDescent="0.25">
      <c r="A13" s="380">
        <v>7</v>
      </c>
      <c r="B13" s="380" t="s">
        <v>24</v>
      </c>
      <c r="C13" s="384" t="s">
        <v>25</v>
      </c>
      <c r="D13" s="938"/>
      <c r="E13" s="385">
        <v>1</v>
      </c>
      <c r="F13" s="242" t="s">
        <v>772</v>
      </c>
      <c r="G13" s="331">
        <v>3</v>
      </c>
      <c r="H13" s="335"/>
    </row>
    <row r="14" spans="1:9" ht="30" customHeight="1" x14ac:dyDescent="0.25">
      <c r="A14" s="380">
        <v>8</v>
      </c>
      <c r="B14" s="381" t="s">
        <v>26</v>
      </c>
      <c r="C14" s="384" t="s">
        <v>27</v>
      </c>
      <c r="D14" s="938"/>
      <c r="E14" s="380">
        <v>1</v>
      </c>
      <c r="F14" s="481" t="s">
        <v>773</v>
      </c>
      <c r="G14" s="332">
        <v>4</v>
      </c>
      <c r="H14" s="482"/>
    </row>
    <row r="15" spans="1:9" ht="32.25" customHeight="1" x14ac:dyDescent="0.25">
      <c r="A15" s="380">
        <v>9</v>
      </c>
      <c r="B15" s="381" t="s">
        <v>28</v>
      </c>
      <c r="C15" s="384" t="s">
        <v>29</v>
      </c>
      <c r="D15" s="938"/>
      <c r="E15" s="380">
        <v>1</v>
      </c>
      <c r="F15" s="309" t="s">
        <v>758</v>
      </c>
      <c r="G15" s="333">
        <f>SUM(G5+G6)</f>
        <v>146</v>
      </c>
      <c r="H15" s="337"/>
    </row>
    <row r="16" spans="1:9" ht="37.5" customHeight="1" x14ac:dyDescent="0.25">
      <c r="A16" s="380">
        <v>10</v>
      </c>
      <c r="B16" s="381" t="s">
        <v>30</v>
      </c>
      <c r="C16" s="384" t="s">
        <v>31</v>
      </c>
      <c r="D16" s="938"/>
      <c r="E16" s="380">
        <v>1</v>
      </c>
      <c r="F16" s="302" t="s">
        <v>757</v>
      </c>
      <c r="G16" s="334">
        <f>A149</f>
        <v>115</v>
      </c>
      <c r="H16" s="310" t="s">
        <v>887</v>
      </c>
    </row>
    <row r="17" spans="1:8" ht="33.75" customHeight="1" x14ac:dyDescent="0.25">
      <c r="A17" s="380">
        <v>11</v>
      </c>
      <c r="B17" s="381" t="s">
        <v>32</v>
      </c>
      <c r="C17" s="384" t="s">
        <v>33</v>
      </c>
      <c r="D17" s="938"/>
      <c r="E17" s="380">
        <v>1</v>
      </c>
      <c r="F17" s="302" t="s">
        <v>757</v>
      </c>
      <c r="G17" s="334">
        <f>E151</f>
        <v>100</v>
      </c>
      <c r="H17" s="310" t="s">
        <v>884</v>
      </c>
    </row>
    <row r="18" spans="1:8" ht="49.5" customHeight="1" x14ac:dyDescent="0.25">
      <c r="A18" s="380">
        <v>12</v>
      </c>
      <c r="B18" s="380" t="s">
        <v>34</v>
      </c>
      <c r="C18" s="384" t="s">
        <v>710</v>
      </c>
      <c r="D18" s="938"/>
      <c r="E18" s="380">
        <v>1</v>
      </c>
      <c r="F18" s="302" t="s">
        <v>757</v>
      </c>
      <c r="G18" s="334">
        <f>D151</f>
        <v>16</v>
      </c>
      <c r="H18" s="302" t="s">
        <v>886</v>
      </c>
    </row>
    <row r="19" spans="1:8" ht="31.5" customHeight="1" x14ac:dyDescent="0.25">
      <c r="A19" s="380">
        <v>13</v>
      </c>
      <c r="B19" s="381" t="s">
        <v>217</v>
      </c>
      <c r="C19" s="387" t="s">
        <v>711</v>
      </c>
      <c r="D19" s="938"/>
      <c r="E19" s="381">
        <v>1</v>
      </c>
      <c r="F19" s="302" t="s">
        <v>774</v>
      </c>
      <c r="G19" s="334">
        <v>31</v>
      </c>
      <c r="H19" s="310" t="s">
        <v>887</v>
      </c>
    </row>
    <row r="20" spans="1:8" ht="34.5" customHeight="1" x14ac:dyDescent="0.25">
      <c r="A20" s="380">
        <v>14</v>
      </c>
      <c r="B20" s="381" t="s">
        <v>219</v>
      </c>
      <c r="C20" s="387" t="s">
        <v>712</v>
      </c>
      <c r="D20" s="938"/>
      <c r="E20" s="381">
        <v>1</v>
      </c>
      <c r="F20" s="302" t="s">
        <v>774</v>
      </c>
      <c r="G20" s="334">
        <v>24</v>
      </c>
      <c r="H20" s="310" t="s">
        <v>884</v>
      </c>
    </row>
    <row r="21" spans="1:8" ht="66.75" customHeight="1" x14ac:dyDescent="0.25">
      <c r="A21" s="381">
        <v>15</v>
      </c>
      <c r="B21" s="381" t="s">
        <v>222</v>
      </c>
      <c r="C21" s="387" t="s">
        <v>299</v>
      </c>
      <c r="D21" s="938"/>
      <c r="E21" s="381">
        <v>1</v>
      </c>
      <c r="F21" s="302" t="s">
        <v>774</v>
      </c>
      <c r="G21" s="334">
        <v>4</v>
      </c>
      <c r="H21" s="302" t="s">
        <v>906</v>
      </c>
    </row>
    <row r="22" spans="1:8" ht="45" customHeight="1" x14ac:dyDescent="0.25">
      <c r="A22" s="381">
        <v>16</v>
      </c>
      <c r="B22" s="381" t="s">
        <v>223</v>
      </c>
      <c r="C22" s="387" t="s">
        <v>713</v>
      </c>
      <c r="D22" s="938"/>
      <c r="E22" s="381">
        <v>1</v>
      </c>
      <c r="F22" s="302" t="s">
        <v>774</v>
      </c>
      <c r="G22" s="334">
        <v>3</v>
      </c>
      <c r="H22" s="302" t="s">
        <v>907</v>
      </c>
    </row>
    <row r="23" spans="1:8" ht="21.75" customHeight="1" x14ac:dyDescent="0.25">
      <c r="A23" s="381">
        <v>17</v>
      </c>
      <c r="B23" s="381" t="s">
        <v>308</v>
      </c>
      <c r="C23" s="387" t="s">
        <v>714</v>
      </c>
      <c r="D23" s="938"/>
      <c r="E23" s="381">
        <v>1</v>
      </c>
      <c r="F23" s="339"/>
      <c r="G23" s="320"/>
      <c r="H23" s="337"/>
    </row>
    <row r="24" spans="1:8" ht="21.75" customHeight="1" x14ac:dyDescent="0.25">
      <c r="A24" s="388">
        <v>18</v>
      </c>
      <c r="B24" s="388" t="s">
        <v>383</v>
      </c>
      <c r="C24" s="389" t="s">
        <v>384</v>
      </c>
      <c r="D24" s="938"/>
      <c r="E24" s="390">
        <v>1</v>
      </c>
      <c r="F24" s="339"/>
      <c r="G24" s="320"/>
      <c r="H24" s="337"/>
    </row>
    <row r="25" spans="1:8" ht="21.75" customHeight="1" x14ac:dyDescent="0.25">
      <c r="A25" s="949" t="s">
        <v>214</v>
      </c>
      <c r="B25" s="950"/>
      <c r="C25" s="951"/>
      <c r="D25" s="939"/>
      <c r="E25" s="426">
        <f>SUM(E6:E24)</f>
        <v>18</v>
      </c>
      <c r="F25" s="339"/>
      <c r="G25" s="320"/>
      <c r="H25" s="337"/>
    </row>
    <row r="26" spans="1:8" ht="27" customHeight="1" x14ac:dyDescent="0.25">
      <c r="A26" s="946" t="s">
        <v>715</v>
      </c>
      <c r="B26" s="947"/>
      <c r="C26" s="948"/>
      <c r="D26" s="324"/>
      <c r="E26" s="288"/>
      <c r="F26" s="23"/>
      <c r="G26" s="23"/>
      <c r="H26" s="337"/>
    </row>
    <row r="27" spans="1:8" ht="24" customHeight="1" x14ac:dyDescent="0.25">
      <c r="A27" s="391">
        <v>19</v>
      </c>
      <c r="B27" s="392" t="s">
        <v>38</v>
      </c>
      <c r="C27" s="393" t="s">
        <v>39</v>
      </c>
      <c r="D27" s="391">
        <v>1</v>
      </c>
      <c r="E27" s="974" t="s">
        <v>656</v>
      </c>
      <c r="F27" s="339"/>
      <c r="G27" s="320"/>
      <c r="H27" s="337"/>
    </row>
    <row r="28" spans="1:8" ht="22.5" customHeight="1" x14ac:dyDescent="0.25">
      <c r="A28" s="394">
        <v>20</v>
      </c>
      <c r="B28" s="395" t="s">
        <v>225</v>
      </c>
      <c r="C28" s="396" t="s">
        <v>716</v>
      </c>
      <c r="D28" s="394">
        <v>1</v>
      </c>
      <c r="E28" s="975"/>
      <c r="F28" s="339"/>
      <c r="G28" s="320"/>
      <c r="H28" s="337"/>
    </row>
    <row r="29" spans="1:8" ht="21.75" customHeight="1" x14ac:dyDescent="0.25">
      <c r="A29" s="397">
        <v>21</v>
      </c>
      <c r="B29" s="398" t="s">
        <v>347</v>
      </c>
      <c r="C29" s="399" t="s">
        <v>717</v>
      </c>
      <c r="D29" s="397">
        <v>1</v>
      </c>
      <c r="E29" s="975"/>
      <c r="F29" s="339"/>
      <c r="G29" s="320"/>
      <c r="H29" s="337"/>
    </row>
    <row r="30" spans="1:8" ht="21.75" customHeight="1" x14ac:dyDescent="0.25">
      <c r="A30" s="971" t="s">
        <v>193</v>
      </c>
      <c r="B30" s="972"/>
      <c r="C30" s="973"/>
      <c r="D30" s="400">
        <f>SUM(D27:D29)</f>
        <v>3</v>
      </c>
      <c r="E30" s="976"/>
      <c r="F30" s="339"/>
      <c r="G30" s="320"/>
      <c r="H30" s="337"/>
    </row>
    <row r="31" spans="1:8" ht="33" customHeight="1" x14ac:dyDescent="0.25">
      <c r="A31" s="952" t="s">
        <v>718</v>
      </c>
      <c r="B31" s="953"/>
      <c r="C31" s="954"/>
      <c r="D31" s="316"/>
      <c r="E31" s="289"/>
      <c r="F31" s="339"/>
      <c r="G31" s="320"/>
      <c r="H31" s="337"/>
    </row>
    <row r="32" spans="1:8" ht="24" customHeight="1" x14ac:dyDescent="0.25">
      <c r="A32" s="377">
        <v>22</v>
      </c>
      <c r="B32" s="401" t="s">
        <v>42</v>
      </c>
      <c r="C32" s="378" t="s">
        <v>43</v>
      </c>
      <c r="D32" s="937" t="s">
        <v>656</v>
      </c>
      <c r="E32" s="424">
        <v>1</v>
      </c>
      <c r="F32" s="339"/>
      <c r="G32" s="320"/>
      <c r="H32" s="337"/>
    </row>
    <row r="33" spans="1:23" ht="20.25" customHeight="1" x14ac:dyDescent="0.25">
      <c r="A33" s="380">
        <v>23</v>
      </c>
      <c r="B33" s="402" t="s">
        <v>46</v>
      </c>
      <c r="C33" s="384" t="s">
        <v>47</v>
      </c>
      <c r="D33" s="938"/>
      <c r="E33" s="380">
        <v>1</v>
      </c>
      <c r="F33" s="339"/>
      <c r="G33" s="320"/>
      <c r="H33" s="337"/>
    </row>
    <row r="34" spans="1:23" ht="31.5" customHeight="1" x14ac:dyDescent="0.25">
      <c r="A34" s="380">
        <v>24</v>
      </c>
      <c r="B34" s="402" t="s">
        <v>44</v>
      </c>
      <c r="C34" s="384" t="s">
        <v>45</v>
      </c>
      <c r="D34" s="938"/>
      <c r="E34" s="380">
        <v>1</v>
      </c>
      <c r="F34" s="339"/>
      <c r="G34" s="320"/>
      <c r="H34" s="337"/>
    </row>
    <row r="35" spans="1:23" ht="51.75" customHeight="1" x14ac:dyDescent="0.25">
      <c r="A35" s="381">
        <v>25</v>
      </c>
      <c r="B35" s="402" t="s">
        <v>48</v>
      </c>
      <c r="C35" s="384" t="s">
        <v>719</v>
      </c>
      <c r="D35" s="938"/>
      <c r="E35" s="380">
        <v>1</v>
      </c>
      <c r="F35" s="339"/>
      <c r="G35" s="320"/>
      <c r="H35" s="337"/>
    </row>
    <row r="36" spans="1:23" ht="21" customHeight="1" x14ac:dyDescent="0.25">
      <c r="A36" s="381">
        <v>26</v>
      </c>
      <c r="B36" s="403" t="s">
        <v>301</v>
      </c>
      <c r="C36" s="382" t="s">
        <v>302</v>
      </c>
      <c r="D36" s="938"/>
      <c r="E36" s="381">
        <v>1</v>
      </c>
      <c r="F36" s="339"/>
      <c r="G36" s="320"/>
      <c r="H36" s="337"/>
    </row>
    <row r="37" spans="1:23" ht="31.5" customHeight="1" x14ac:dyDescent="0.25">
      <c r="A37" s="390">
        <v>27</v>
      </c>
      <c r="B37" s="404" t="s">
        <v>188</v>
      </c>
      <c r="C37" s="405" t="s">
        <v>50</v>
      </c>
      <c r="D37" s="938"/>
      <c r="E37" s="425">
        <v>1</v>
      </c>
      <c r="F37" s="339"/>
      <c r="G37" s="320"/>
      <c r="H37" s="337"/>
    </row>
    <row r="38" spans="1:23" ht="23.25" customHeight="1" x14ac:dyDescent="0.25">
      <c r="A38" s="949" t="s">
        <v>193</v>
      </c>
      <c r="B38" s="950"/>
      <c r="C38" s="951"/>
      <c r="D38" s="939"/>
      <c r="E38" s="423">
        <f>SUM(E32:E37)</f>
        <v>6</v>
      </c>
      <c r="F38" s="339"/>
      <c r="G38" s="320"/>
      <c r="H38" s="337"/>
    </row>
    <row r="39" spans="1:23" ht="30" customHeight="1" x14ac:dyDescent="0.25">
      <c r="A39" s="952" t="s">
        <v>720</v>
      </c>
      <c r="B39" s="953"/>
      <c r="C39" s="954"/>
      <c r="D39" s="316"/>
      <c r="E39" s="289"/>
      <c r="F39" s="339"/>
      <c r="G39" s="320"/>
      <c r="H39" s="337"/>
    </row>
    <row r="40" spans="1:23" ht="36.75" customHeight="1" x14ac:dyDescent="0.25">
      <c r="A40" s="406">
        <v>28</v>
      </c>
      <c r="B40" s="377" t="s">
        <v>53</v>
      </c>
      <c r="C40" s="378" t="s">
        <v>54</v>
      </c>
      <c r="D40" s="937" t="s">
        <v>656</v>
      </c>
      <c r="E40" s="386">
        <v>1</v>
      </c>
      <c r="F40" s="339"/>
      <c r="G40" s="320"/>
      <c r="H40" s="337"/>
    </row>
    <row r="41" spans="1:23" ht="31.5" customHeight="1" x14ac:dyDescent="0.25">
      <c r="A41" s="385">
        <v>29</v>
      </c>
      <c r="B41" s="380" t="s">
        <v>55</v>
      </c>
      <c r="C41" s="384" t="s">
        <v>56</v>
      </c>
      <c r="D41" s="938"/>
      <c r="E41" s="386">
        <v>1</v>
      </c>
      <c r="F41" s="339"/>
      <c r="G41" s="320"/>
      <c r="H41" s="337"/>
    </row>
    <row r="42" spans="1:23" ht="20.25" customHeight="1" x14ac:dyDescent="0.25">
      <c r="A42" s="385">
        <v>30</v>
      </c>
      <c r="B42" s="380" t="s">
        <v>57</v>
      </c>
      <c r="C42" s="384" t="s">
        <v>58</v>
      </c>
      <c r="D42" s="938"/>
      <c r="E42" s="386">
        <v>1</v>
      </c>
      <c r="F42" s="339"/>
      <c r="G42" s="320"/>
      <c r="H42" s="337"/>
    </row>
    <row r="43" spans="1:23" ht="36" customHeight="1" x14ac:dyDescent="0.25">
      <c r="A43" s="385">
        <v>31</v>
      </c>
      <c r="B43" s="380" t="s">
        <v>59</v>
      </c>
      <c r="C43" s="384" t="s">
        <v>60</v>
      </c>
      <c r="D43" s="938"/>
      <c r="E43" s="386">
        <v>1</v>
      </c>
      <c r="F43" s="339"/>
      <c r="G43" s="320"/>
      <c r="H43" s="337"/>
    </row>
    <row r="44" spans="1:23" ht="37.5" customHeight="1" x14ac:dyDescent="0.25">
      <c r="A44" s="385">
        <v>32</v>
      </c>
      <c r="B44" s="380" t="s">
        <v>61</v>
      </c>
      <c r="C44" s="384" t="s">
        <v>62</v>
      </c>
      <c r="D44" s="938"/>
      <c r="E44" s="386">
        <v>1</v>
      </c>
      <c r="F44" s="339"/>
      <c r="G44" s="320"/>
      <c r="H44" s="337"/>
    </row>
    <row r="45" spans="1:23" s="513" customFormat="1" ht="47.25" customHeight="1" x14ac:dyDescent="0.25">
      <c r="A45" s="542">
        <v>33</v>
      </c>
      <c r="B45" s="543" t="s">
        <v>63</v>
      </c>
      <c r="C45" s="544" t="s">
        <v>64</v>
      </c>
      <c r="D45" s="938"/>
      <c r="E45" s="524">
        <v>1</v>
      </c>
      <c r="F45" s="539" t="s">
        <v>1054</v>
      </c>
      <c r="G45" s="540"/>
      <c r="H45" s="541"/>
      <c r="I45" s="552" t="s">
        <v>1065</v>
      </c>
      <c r="J45" s="553"/>
      <c r="K45" s="512"/>
      <c r="L45" s="512"/>
      <c r="M45" s="512"/>
      <c r="N45" s="512"/>
      <c r="O45" s="512"/>
      <c r="P45" s="512"/>
      <c r="Q45" s="512"/>
      <c r="R45" s="512"/>
      <c r="S45" s="512"/>
      <c r="T45" s="512"/>
      <c r="U45" s="512"/>
      <c r="V45" s="512"/>
      <c r="W45" s="512"/>
    </row>
    <row r="46" spans="1:23" ht="27" customHeight="1" x14ac:dyDescent="0.25">
      <c r="A46" s="385">
        <v>34</v>
      </c>
      <c r="B46" s="369" t="s">
        <v>65</v>
      </c>
      <c r="C46" s="384" t="s">
        <v>66</v>
      </c>
      <c r="D46" s="938"/>
      <c r="E46" s="386">
        <v>1</v>
      </c>
      <c r="F46" s="537"/>
      <c r="G46" s="538"/>
      <c r="H46" s="538"/>
      <c r="I46" s="538"/>
    </row>
    <row r="47" spans="1:23" ht="50.25" customHeight="1" x14ac:dyDescent="0.25">
      <c r="A47" s="530">
        <v>35</v>
      </c>
      <c r="B47" s="531" t="s">
        <v>67</v>
      </c>
      <c r="C47" s="532" t="s">
        <v>68</v>
      </c>
      <c r="D47" s="938"/>
      <c r="E47" s="386">
        <v>1</v>
      </c>
      <c r="F47" s="988" t="s">
        <v>1094</v>
      </c>
      <c r="G47" s="989"/>
      <c r="H47" s="989"/>
      <c r="I47" s="990"/>
    </row>
    <row r="48" spans="1:23" ht="35.25" customHeight="1" x14ac:dyDescent="0.25">
      <c r="A48" s="385">
        <v>36</v>
      </c>
      <c r="B48" s="380" t="s">
        <v>187</v>
      </c>
      <c r="C48" s="384" t="s">
        <v>69</v>
      </c>
      <c r="D48" s="938"/>
      <c r="E48" s="386">
        <v>1</v>
      </c>
      <c r="F48" s="526"/>
      <c r="G48" s="527"/>
      <c r="H48" s="528"/>
      <c r="I48" s="529"/>
    </row>
    <row r="49" spans="1:12" ht="25.5" customHeight="1" x14ac:dyDescent="0.25">
      <c r="A49" s="385">
        <v>37</v>
      </c>
      <c r="B49" s="380" t="s">
        <v>70</v>
      </c>
      <c r="C49" s="384" t="s">
        <v>71</v>
      </c>
      <c r="D49" s="938"/>
      <c r="E49" s="386">
        <v>1</v>
      </c>
      <c r="F49" s="526"/>
      <c r="G49" s="527"/>
      <c r="H49" s="528"/>
      <c r="I49" s="529"/>
    </row>
    <row r="50" spans="1:12" ht="18.75" customHeight="1" x14ac:dyDescent="0.25">
      <c r="A50" s="385">
        <v>38</v>
      </c>
      <c r="B50" s="380" t="s">
        <v>72</v>
      </c>
      <c r="C50" s="384" t="s">
        <v>73</v>
      </c>
      <c r="D50" s="938"/>
      <c r="E50" s="386">
        <v>1</v>
      </c>
      <c r="F50" s="526"/>
      <c r="G50" s="527"/>
      <c r="H50" s="528"/>
      <c r="I50" s="529"/>
    </row>
    <row r="51" spans="1:12" ht="18.75" customHeight="1" x14ac:dyDescent="0.25">
      <c r="A51" s="385">
        <v>39</v>
      </c>
      <c r="B51" s="380" t="s">
        <v>74</v>
      </c>
      <c r="C51" s="384" t="s">
        <v>75</v>
      </c>
      <c r="D51" s="938"/>
      <c r="E51" s="386">
        <v>1</v>
      </c>
      <c r="F51" s="526"/>
      <c r="G51" s="527"/>
      <c r="H51" s="528"/>
      <c r="I51" s="529"/>
    </row>
    <row r="52" spans="1:12" ht="23.25" customHeight="1" x14ac:dyDescent="0.25">
      <c r="A52" s="385">
        <v>40</v>
      </c>
      <c r="B52" s="380" t="s">
        <v>76</v>
      </c>
      <c r="C52" s="384" t="s">
        <v>77</v>
      </c>
      <c r="D52" s="938"/>
      <c r="E52" s="386">
        <v>1</v>
      </c>
      <c r="F52" s="526"/>
      <c r="G52" s="527"/>
      <c r="H52" s="528"/>
      <c r="I52" s="529"/>
    </row>
    <row r="53" spans="1:12" ht="23.25" customHeight="1" x14ac:dyDescent="0.25">
      <c r="A53" s="523"/>
      <c r="B53" s="407" t="s">
        <v>230</v>
      </c>
      <c r="C53" s="408" t="s">
        <v>721</v>
      </c>
      <c r="D53" s="938"/>
      <c r="E53" s="386"/>
      <c r="F53" s="526"/>
      <c r="G53" s="527"/>
      <c r="H53" s="528"/>
      <c r="I53" s="529"/>
    </row>
    <row r="54" spans="1:12" ht="56.45" customHeight="1" x14ac:dyDescent="0.25">
      <c r="A54" s="534">
        <v>41</v>
      </c>
      <c r="B54" s="535" t="s">
        <v>1062</v>
      </c>
      <c r="C54" s="536" t="s">
        <v>1063</v>
      </c>
      <c r="D54" s="938"/>
      <c r="E54" s="386">
        <v>1</v>
      </c>
      <c r="F54" s="988" t="s">
        <v>1094</v>
      </c>
      <c r="G54" s="989"/>
      <c r="H54" s="989"/>
      <c r="I54" s="990"/>
      <c r="J54" s="533"/>
      <c r="K54" s="533"/>
      <c r="L54" s="533"/>
    </row>
    <row r="55" spans="1:12" ht="23.25" customHeight="1" x14ac:dyDescent="0.25">
      <c r="A55" s="940" t="s">
        <v>193</v>
      </c>
      <c r="B55" s="941"/>
      <c r="C55" s="942"/>
      <c r="D55" s="939"/>
      <c r="E55" s="423">
        <f>SUM(E40:E54)</f>
        <v>14</v>
      </c>
      <c r="F55" s="339"/>
      <c r="G55" s="320"/>
      <c r="H55" s="337"/>
    </row>
    <row r="56" spans="1:12" ht="34.5" customHeight="1" x14ac:dyDescent="0.25">
      <c r="A56" s="943" t="s">
        <v>722</v>
      </c>
      <c r="B56" s="944"/>
      <c r="C56" s="945"/>
      <c r="D56" s="315"/>
      <c r="E56" s="289"/>
      <c r="F56" s="339"/>
      <c r="G56" s="320"/>
      <c r="H56" s="337"/>
    </row>
    <row r="57" spans="1:12" ht="20.25" customHeight="1" x14ac:dyDescent="0.25">
      <c r="A57" s="377">
        <v>42</v>
      </c>
      <c r="B57" s="377" t="s">
        <v>80</v>
      </c>
      <c r="C57" s="378" t="s">
        <v>81</v>
      </c>
      <c r="D57" s="937" t="s">
        <v>656</v>
      </c>
      <c r="E57" s="377">
        <v>1</v>
      </c>
      <c r="F57" s="339"/>
      <c r="G57" s="320"/>
      <c r="H57" s="337"/>
    </row>
    <row r="58" spans="1:12" ht="42.75" customHeight="1" x14ac:dyDescent="0.25">
      <c r="A58" s="380">
        <v>43</v>
      </c>
      <c r="B58" s="380" t="s">
        <v>82</v>
      </c>
      <c r="C58" s="384" t="s">
        <v>83</v>
      </c>
      <c r="D58" s="938"/>
      <c r="E58" s="380">
        <v>1</v>
      </c>
      <c r="F58" s="339"/>
      <c r="G58" s="320"/>
      <c r="H58" s="337"/>
    </row>
    <row r="59" spans="1:12" ht="30.75" customHeight="1" x14ac:dyDescent="0.25">
      <c r="A59" s="380">
        <v>44</v>
      </c>
      <c r="B59" s="380" t="s">
        <v>84</v>
      </c>
      <c r="C59" s="384" t="s">
        <v>85</v>
      </c>
      <c r="D59" s="938"/>
      <c r="E59" s="380">
        <v>1</v>
      </c>
      <c r="F59" s="339"/>
      <c r="G59" s="320"/>
      <c r="H59" s="337"/>
    </row>
    <row r="60" spans="1:12" ht="28.5" customHeight="1" x14ac:dyDescent="0.25">
      <c r="A60" s="380">
        <v>45</v>
      </c>
      <c r="B60" s="380" t="s">
        <v>86</v>
      </c>
      <c r="C60" s="384" t="s">
        <v>87</v>
      </c>
      <c r="D60" s="938"/>
      <c r="E60" s="380">
        <v>1</v>
      </c>
      <c r="F60" s="339"/>
      <c r="G60" s="320"/>
      <c r="H60" s="337"/>
    </row>
    <row r="61" spans="1:12" ht="35.25" customHeight="1" x14ac:dyDescent="0.25">
      <c r="A61" s="380">
        <v>46</v>
      </c>
      <c r="B61" s="380" t="s">
        <v>88</v>
      </c>
      <c r="C61" s="384" t="s">
        <v>89</v>
      </c>
      <c r="D61" s="938"/>
      <c r="E61" s="380">
        <v>1</v>
      </c>
      <c r="F61" s="339"/>
      <c r="G61" s="320"/>
      <c r="H61" s="337"/>
    </row>
    <row r="62" spans="1:12" ht="30" customHeight="1" x14ac:dyDescent="0.25">
      <c r="A62" s="380">
        <v>47</v>
      </c>
      <c r="B62" s="380" t="s">
        <v>90</v>
      </c>
      <c r="C62" s="384" t="s">
        <v>91</v>
      </c>
      <c r="D62" s="938"/>
      <c r="E62" s="380">
        <v>1</v>
      </c>
      <c r="F62" s="339"/>
      <c r="G62" s="320"/>
      <c r="H62" s="337"/>
    </row>
    <row r="63" spans="1:12" ht="19.5" customHeight="1" x14ac:dyDescent="0.25">
      <c r="A63" s="380">
        <v>48</v>
      </c>
      <c r="B63" s="380" t="s">
        <v>92</v>
      </c>
      <c r="C63" s="384" t="s">
        <v>93</v>
      </c>
      <c r="D63" s="938"/>
      <c r="E63" s="380">
        <v>1</v>
      </c>
      <c r="F63" s="339"/>
      <c r="G63" s="320"/>
      <c r="H63" s="337"/>
    </row>
    <row r="64" spans="1:12" ht="23.25" customHeight="1" x14ac:dyDescent="0.25">
      <c r="A64" s="380">
        <v>49</v>
      </c>
      <c r="B64" s="380" t="s">
        <v>96</v>
      </c>
      <c r="C64" s="384" t="s">
        <v>97</v>
      </c>
      <c r="D64" s="938"/>
      <c r="E64" s="380">
        <v>1</v>
      </c>
      <c r="F64" s="339"/>
      <c r="G64" s="320"/>
      <c r="H64" s="337"/>
    </row>
    <row r="65" spans="1:8" ht="22.5" customHeight="1" x14ac:dyDescent="0.25">
      <c r="A65" s="380">
        <v>50</v>
      </c>
      <c r="B65" s="380" t="s">
        <v>98</v>
      </c>
      <c r="C65" s="384" t="s">
        <v>99</v>
      </c>
      <c r="D65" s="938"/>
      <c r="E65" s="380">
        <v>1</v>
      </c>
      <c r="F65" s="339"/>
      <c r="G65" s="320"/>
      <c r="H65" s="337"/>
    </row>
    <row r="66" spans="1:8" ht="62.25" customHeight="1" x14ac:dyDescent="0.25">
      <c r="A66" s="380">
        <v>51</v>
      </c>
      <c r="B66" s="381" t="s">
        <v>233</v>
      </c>
      <c r="C66" s="387" t="s">
        <v>756</v>
      </c>
      <c r="D66" s="938"/>
      <c r="E66" s="381">
        <v>1</v>
      </c>
      <c r="F66" s="339"/>
      <c r="G66" s="320"/>
      <c r="H66" s="337"/>
    </row>
    <row r="67" spans="1:8" ht="63.75" customHeight="1" x14ac:dyDescent="0.25">
      <c r="A67" s="380">
        <v>52</v>
      </c>
      <c r="B67" s="381" t="s">
        <v>238</v>
      </c>
      <c r="C67" s="382" t="s">
        <v>239</v>
      </c>
      <c r="D67" s="938"/>
      <c r="E67" s="381">
        <v>1</v>
      </c>
      <c r="F67" s="339"/>
      <c r="G67" s="320"/>
      <c r="H67" s="337"/>
    </row>
    <row r="68" spans="1:8" ht="32.25" customHeight="1" x14ac:dyDescent="0.25">
      <c r="A68" s="380">
        <v>53</v>
      </c>
      <c r="B68" s="381" t="s">
        <v>243</v>
      </c>
      <c r="C68" s="382" t="s">
        <v>244</v>
      </c>
      <c r="D68" s="938"/>
      <c r="E68" s="381">
        <v>1</v>
      </c>
      <c r="F68" s="339"/>
      <c r="G68" s="320"/>
      <c r="H68" s="337"/>
    </row>
    <row r="69" spans="1:8" ht="75" customHeight="1" x14ac:dyDescent="0.25">
      <c r="A69" s="380">
        <v>54</v>
      </c>
      <c r="B69" s="381" t="s">
        <v>248</v>
      </c>
      <c r="C69" s="382" t="s">
        <v>249</v>
      </c>
      <c r="D69" s="938"/>
      <c r="E69" s="381">
        <v>1</v>
      </c>
      <c r="F69" s="339"/>
      <c r="G69" s="320"/>
      <c r="H69" s="337"/>
    </row>
    <row r="70" spans="1:8" ht="37.5" customHeight="1" x14ac:dyDescent="0.25">
      <c r="A70" s="380">
        <v>55</v>
      </c>
      <c r="B70" s="381" t="s">
        <v>250</v>
      </c>
      <c r="C70" s="382" t="s">
        <v>723</v>
      </c>
      <c r="D70" s="938"/>
      <c r="E70" s="381">
        <v>1</v>
      </c>
      <c r="F70" s="339"/>
      <c r="G70" s="320"/>
      <c r="H70" s="337"/>
    </row>
    <row r="71" spans="1:8" ht="43.5" customHeight="1" x14ac:dyDescent="0.25">
      <c r="A71" s="380">
        <v>56</v>
      </c>
      <c r="B71" s="381" t="s">
        <v>252</v>
      </c>
      <c r="C71" s="382" t="s">
        <v>253</v>
      </c>
      <c r="D71" s="938"/>
      <c r="E71" s="381">
        <v>1</v>
      </c>
      <c r="F71" s="339"/>
      <c r="G71" s="320"/>
      <c r="H71" s="337"/>
    </row>
    <row r="72" spans="1:8" ht="63" customHeight="1" x14ac:dyDescent="0.25">
      <c r="A72" s="380">
        <v>57</v>
      </c>
      <c r="B72" s="381" t="s">
        <v>254</v>
      </c>
      <c r="C72" s="382" t="s">
        <v>255</v>
      </c>
      <c r="D72" s="938"/>
      <c r="E72" s="381">
        <v>1</v>
      </c>
      <c r="F72" s="339"/>
      <c r="G72" s="320"/>
      <c r="H72" s="337"/>
    </row>
    <row r="73" spans="1:8" ht="40.5" customHeight="1" x14ac:dyDescent="0.25">
      <c r="A73" s="380">
        <v>58</v>
      </c>
      <c r="B73" s="381" t="s">
        <v>259</v>
      </c>
      <c r="C73" s="382" t="s">
        <v>260</v>
      </c>
      <c r="D73" s="938"/>
      <c r="E73" s="381">
        <v>1</v>
      </c>
      <c r="F73" s="339"/>
      <c r="G73" s="320"/>
      <c r="H73" s="337"/>
    </row>
    <row r="74" spans="1:8" ht="51" customHeight="1" x14ac:dyDescent="0.25">
      <c r="A74" s="380">
        <v>59</v>
      </c>
      <c r="B74" s="381" t="s">
        <v>261</v>
      </c>
      <c r="C74" s="382" t="s">
        <v>262</v>
      </c>
      <c r="D74" s="938"/>
      <c r="E74" s="381">
        <v>1</v>
      </c>
      <c r="F74" s="339"/>
      <c r="G74" s="320"/>
      <c r="H74" s="337"/>
    </row>
    <row r="75" spans="1:8" ht="25.5" customHeight="1" x14ac:dyDescent="0.25">
      <c r="A75" s="380">
        <v>60</v>
      </c>
      <c r="B75" s="381" t="s">
        <v>315</v>
      </c>
      <c r="C75" s="382" t="s">
        <v>317</v>
      </c>
      <c r="D75" s="938"/>
      <c r="E75" s="381">
        <v>1</v>
      </c>
      <c r="F75" s="339"/>
      <c r="G75" s="320"/>
      <c r="H75" s="337"/>
    </row>
    <row r="76" spans="1:8" ht="24.75" customHeight="1" x14ac:dyDescent="0.25">
      <c r="A76" s="407">
        <v>61</v>
      </c>
      <c r="B76" s="388" t="s">
        <v>316</v>
      </c>
      <c r="C76" s="409" t="s">
        <v>318</v>
      </c>
      <c r="D76" s="938"/>
      <c r="E76" s="388">
        <v>1</v>
      </c>
      <c r="F76" s="339"/>
      <c r="G76" s="320"/>
      <c r="H76" s="337"/>
    </row>
    <row r="77" spans="1:8" ht="24.75" customHeight="1" x14ac:dyDescent="0.25">
      <c r="A77" s="940" t="s">
        <v>193</v>
      </c>
      <c r="B77" s="941"/>
      <c r="C77" s="942"/>
      <c r="D77" s="939"/>
      <c r="E77" s="422">
        <f>SUM(E57:E76)</f>
        <v>20</v>
      </c>
      <c r="F77" s="339"/>
      <c r="G77" s="320"/>
      <c r="H77" s="337"/>
    </row>
    <row r="78" spans="1:8" ht="30.75" customHeight="1" x14ac:dyDescent="0.25">
      <c r="A78" s="946" t="s">
        <v>715</v>
      </c>
      <c r="B78" s="947"/>
      <c r="C78" s="948"/>
      <c r="D78" s="314"/>
      <c r="E78" s="288"/>
      <c r="F78" s="339"/>
      <c r="G78" s="320"/>
      <c r="H78" s="337"/>
    </row>
    <row r="79" spans="1:8" ht="39" customHeight="1" x14ac:dyDescent="0.25">
      <c r="A79" s="410">
        <v>62</v>
      </c>
      <c r="B79" s="410" t="s">
        <v>100</v>
      </c>
      <c r="C79" s="411" t="s">
        <v>724</v>
      </c>
      <c r="D79" s="412">
        <v>1</v>
      </c>
      <c r="E79" s="970" t="s">
        <v>656</v>
      </c>
      <c r="F79" s="339"/>
      <c r="G79" s="320"/>
      <c r="H79" s="337"/>
    </row>
    <row r="80" spans="1:8" ht="45.75" customHeight="1" x14ac:dyDescent="0.25">
      <c r="A80" s="413">
        <v>63</v>
      </c>
      <c r="B80" s="414" t="s">
        <v>265</v>
      </c>
      <c r="C80" s="415" t="s">
        <v>266</v>
      </c>
      <c r="D80" s="416">
        <v>1</v>
      </c>
      <c r="E80" s="962"/>
      <c r="F80" s="339"/>
      <c r="G80" s="320"/>
      <c r="H80" s="337"/>
    </row>
    <row r="81" spans="1:8" ht="45" customHeight="1" x14ac:dyDescent="0.25">
      <c r="A81" s="413">
        <v>64</v>
      </c>
      <c r="B81" s="413" t="s">
        <v>101</v>
      </c>
      <c r="C81" s="417" t="s">
        <v>725</v>
      </c>
      <c r="D81" s="418">
        <v>1</v>
      </c>
      <c r="E81" s="962"/>
      <c r="F81" s="339"/>
      <c r="G81" s="320"/>
      <c r="H81" s="337"/>
    </row>
    <row r="82" spans="1:8" ht="60" customHeight="1" x14ac:dyDescent="0.25">
      <c r="A82" s="413">
        <v>65</v>
      </c>
      <c r="B82" s="413" t="s">
        <v>102</v>
      </c>
      <c r="C82" s="417" t="s">
        <v>726</v>
      </c>
      <c r="D82" s="418">
        <v>1</v>
      </c>
      <c r="E82" s="962"/>
      <c r="F82" s="339"/>
      <c r="G82" s="320"/>
      <c r="H82" s="337"/>
    </row>
    <row r="83" spans="1:8" ht="42.75" customHeight="1" x14ac:dyDescent="0.25">
      <c r="A83" s="413">
        <v>66</v>
      </c>
      <c r="B83" s="414" t="s">
        <v>267</v>
      </c>
      <c r="C83" s="415" t="s">
        <v>268</v>
      </c>
      <c r="D83" s="416">
        <v>1</v>
      </c>
      <c r="E83" s="962"/>
      <c r="F83" s="339"/>
      <c r="G83" s="320"/>
      <c r="H83" s="337"/>
    </row>
    <row r="84" spans="1:8" ht="38.25" customHeight="1" x14ac:dyDescent="0.25">
      <c r="A84" s="413">
        <v>67</v>
      </c>
      <c r="B84" s="414" t="s">
        <v>270</v>
      </c>
      <c r="C84" s="415" t="s">
        <v>727</v>
      </c>
      <c r="D84" s="416">
        <v>1</v>
      </c>
      <c r="E84" s="962"/>
      <c r="F84" s="339"/>
      <c r="G84" s="320"/>
      <c r="H84" s="337"/>
    </row>
    <row r="85" spans="1:8" ht="34.5" customHeight="1" x14ac:dyDescent="0.25">
      <c r="A85" s="413">
        <v>68</v>
      </c>
      <c r="B85" s="414" t="s">
        <v>273</v>
      </c>
      <c r="C85" s="415" t="s">
        <v>274</v>
      </c>
      <c r="D85" s="416">
        <v>1</v>
      </c>
      <c r="E85" s="962"/>
      <c r="F85" s="339"/>
      <c r="G85" s="320"/>
      <c r="H85" s="337"/>
    </row>
    <row r="86" spans="1:8" ht="34.5" customHeight="1" x14ac:dyDescent="0.25">
      <c r="A86" s="961">
        <v>69</v>
      </c>
      <c r="B86" s="980" t="s">
        <v>336</v>
      </c>
      <c r="C86" s="982" t="s">
        <v>319</v>
      </c>
      <c r="D86" s="419">
        <v>1</v>
      </c>
      <c r="E86" s="962"/>
      <c r="F86" s="339"/>
      <c r="G86" s="320"/>
      <c r="H86" s="337"/>
    </row>
    <row r="87" spans="1:8" hidden="1" x14ac:dyDescent="0.25">
      <c r="A87" s="963"/>
      <c r="B87" s="981"/>
      <c r="C87" s="983"/>
      <c r="D87" s="420"/>
      <c r="E87" s="421"/>
      <c r="F87" s="339"/>
      <c r="G87" s="320"/>
      <c r="H87" s="337"/>
    </row>
    <row r="88" spans="1:8" ht="24.75" customHeight="1" x14ac:dyDescent="0.25">
      <c r="A88" s="977" t="s">
        <v>193</v>
      </c>
      <c r="B88" s="978"/>
      <c r="C88" s="979"/>
      <c r="D88" s="437">
        <f>SUM(D79:D87)</f>
        <v>8</v>
      </c>
      <c r="E88" s="438"/>
      <c r="F88" s="339"/>
      <c r="G88" s="320"/>
      <c r="H88" s="337"/>
    </row>
    <row r="89" spans="1:8" ht="30" customHeight="1" x14ac:dyDescent="0.25">
      <c r="A89" s="943" t="s">
        <v>728</v>
      </c>
      <c r="B89" s="944"/>
      <c r="C89" s="945"/>
      <c r="D89" s="315"/>
      <c r="E89" s="289"/>
      <c r="F89" s="339"/>
      <c r="G89" s="320"/>
      <c r="H89" s="337"/>
    </row>
    <row r="90" spans="1:8" ht="26.25" customHeight="1" x14ac:dyDescent="0.25">
      <c r="A90" s="406">
        <v>70</v>
      </c>
      <c r="B90" s="377" t="s">
        <v>107</v>
      </c>
      <c r="C90" s="378" t="s">
        <v>108</v>
      </c>
      <c r="D90" s="937" t="s">
        <v>656</v>
      </c>
      <c r="E90" s="377">
        <v>1</v>
      </c>
      <c r="F90" s="339"/>
      <c r="G90" s="320"/>
      <c r="H90" s="337"/>
    </row>
    <row r="91" spans="1:8" ht="26.25" customHeight="1" x14ac:dyDescent="0.25">
      <c r="A91" s="385">
        <v>71</v>
      </c>
      <c r="B91" s="380" t="s">
        <v>109</v>
      </c>
      <c r="C91" s="384" t="s">
        <v>110</v>
      </c>
      <c r="D91" s="938"/>
      <c r="E91" s="380">
        <v>1</v>
      </c>
      <c r="F91" s="339"/>
      <c r="G91" s="320"/>
      <c r="H91" s="337"/>
    </row>
    <row r="92" spans="1:8" ht="26.25" customHeight="1" x14ac:dyDescent="0.25">
      <c r="A92" s="385">
        <v>72</v>
      </c>
      <c r="B92" s="380" t="s">
        <v>113</v>
      </c>
      <c r="C92" s="384" t="s">
        <v>114</v>
      </c>
      <c r="D92" s="938"/>
      <c r="E92" s="380">
        <v>1</v>
      </c>
      <c r="F92" s="339"/>
      <c r="G92" s="320"/>
      <c r="H92" s="337"/>
    </row>
    <row r="93" spans="1:8" ht="26.25" customHeight="1" x14ac:dyDescent="0.25">
      <c r="A93" s="385">
        <v>73</v>
      </c>
      <c r="B93" s="380" t="s">
        <v>115</v>
      </c>
      <c r="C93" s="384" t="s">
        <v>116</v>
      </c>
      <c r="D93" s="938"/>
      <c r="E93" s="380">
        <v>1</v>
      </c>
      <c r="F93" s="339"/>
      <c r="G93" s="320"/>
      <c r="H93" s="337"/>
    </row>
    <row r="94" spans="1:8" ht="26.25" customHeight="1" x14ac:dyDescent="0.25">
      <c r="A94" s="385">
        <v>74</v>
      </c>
      <c r="B94" s="380" t="s">
        <v>117</v>
      </c>
      <c r="C94" s="384" t="s">
        <v>118</v>
      </c>
      <c r="D94" s="938"/>
      <c r="E94" s="380">
        <v>1</v>
      </c>
      <c r="F94" s="339"/>
      <c r="G94" s="320"/>
      <c r="H94" s="337"/>
    </row>
    <row r="95" spans="1:8" ht="36" customHeight="1" x14ac:dyDescent="0.25">
      <c r="A95" s="385">
        <v>75</v>
      </c>
      <c r="B95" s="380" t="s">
        <v>119</v>
      </c>
      <c r="C95" s="384" t="s">
        <v>120</v>
      </c>
      <c r="D95" s="938"/>
      <c r="E95" s="380">
        <v>1</v>
      </c>
      <c r="F95" s="339"/>
      <c r="G95" s="320"/>
      <c r="H95" s="337"/>
    </row>
    <row r="96" spans="1:8" ht="34.5" customHeight="1" x14ac:dyDescent="0.25">
      <c r="A96" s="385">
        <v>76</v>
      </c>
      <c r="B96" s="380" t="s">
        <v>121</v>
      </c>
      <c r="C96" s="384" t="s">
        <v>729</v>
      </c>
      <c r="D96" s="938"/>
      <c r="E96" s="380">
        <v>1</v>
      </c>
      <c r="F96" s="339"/>
      <c r="G96" s="320"/>
      <c r="H96" s="337"/>
    </row>
    <row r="97" spans="1:8" ht="26.25" customHeight="1" x14ac:dyDescent="0.25">
      <c r="A97" s="385">
        <v>77</v>
      </c>
      <c r="B97" s="380" t="s">
        <v>123</v>
      </c>
      <c r="C97" s="384" t="s">
        <v>124</v>
      </c>
      <c r="D97" s="938"/>
      <c r="E97" s="380">
        <v>1</v>
      </c>
      <c r="F97" s="339"/>
      <c r="G97" s="320"/>
      <c r="H97" s="337"/>
    </row>
    <row r="98" spans="1:8" ht="26.25" customHeight="1" x14ac:dyDescent="0.25">
      <c r="A98" s="385">
        <v>78</v>
      </c>
      <c r="B98" s="380" t="s">
        <v>275</v>
      </c>
      <c r="C98" s="384" t="s">
        <v>730</v>
      </c>
      <c r="D98" s="938"/>
      <c r="E98" s="380">
        <v>1</v>
      </c>
      <c r="F98" s="339"/>
      <c r="G98" s="320"/>
      <c r="H98" s="337"/>
    </row>
    <row r="99" spans="1:8" ht="26.25" customHeight="1" x14ac:dyDescent="0.25">
      <c r="A99" s="385">
        <v>79</v>
      </c>
      <c r="B99" s="380" t="s">
        <v>278</v>
      </c>
      <c r="C99" s="384" t="s">
        <v>731</v>
      </c>
      <c r="D99" s="938"/>
      <c r="E99" s="380">
        <v>1</v>
      </c>
      <c r="F99" s="339"/>
      <c r="G99" s="320"/>
      <c r="H99" s="337"/>
    </row>
    <row r="100" spans="1:8" ht="26.25" customHeight="1" x14ac:dyDescent="0.25">
      <c r="A100" s="385">
        <v>80</v>
      </c>
      <c r="B100" s="380" t="s">
        <v>280</v>
      </c>
      <c r="C100" s="384" t="s">
        <v>732</v>
      </c>
      <c r="D100" s="938"/>
      <c r="E100" s="380">
        <v>1</v>
      </c>
      <c r="F100" s="339"/>
      <c r="G100" s="320"/>
      <c r="H100" s="337"/>
    </row>
    <row r="101" spans="1:8" ht="26.25" customHeight="1" x14ac:dyDescent="0.25">
      <c r="A101" s="385">
        <v>81</v>
      </c>
      <c r="B101" s="380" t="s">
        <v>282</v>
      </c>
      <c r="C101" s="384" t="s">
        <v>733</v>
      </c>
      <c r="D101" s="938"/>
      <c r="E101" s="380">
        <v>1</v>
      </c>
      <c r="F101" s="339"/>
      <c r="G101" s="320"/>
      <c r="H101" s="337"/>
    </row>
    <row r="102" spans="1:8" ht="26.25" customHeight="1" x14ac:dyDescent="0.25">
      <c r="A102" s="385">
        <v>82</v>
      </c>
      <c r="B102" s="380" t="s">
        <v>284</v>
      </c>
      <c r="C102" s="384" t="s">
        <v>734</v>
      </c>
      <c r="D102" s="938"/>
      <c r="E102" s="380">
        <v>1</v>
      </c>
      <c r="F102" s="339"/>
      <c r="G102" s="320"/>
      <c r="H102" s="337"/>
    </row>
    <row r="103" spans="1:8" ht="26.25" customHeight="1" x14ac:dyDescent="0.25">
      <c r="A103" s="385">
        <v>83</v>
      </c>
      <c r="B103" s="380" t="s">
        <v>320</v>
      </c>
      <c r="C103" s="384" t="s">
        <v>327</v>
      </c>
      <c r="D103" s="938"/>
      <c r="E103" s="380">
        <v>1</v>
      </c>
      <c r="F103" s="339"/>
      <c r="G103" s="320"/>
      <c r="H103" s="337"/>
    </row>
    <row r="104" spans="1:8" ht="26.25" customHeight="1" x14ac:dyDescent="0.25">
      <c r="A104" s="385">
        <v>84</v>
      </c>
      <c r="B104" s="380" t="s">
        <v>321</v>
      </c>
      <c r="C104" s="384" t="s">
        <v>322</v>
      </c>
      <c r="D104" s="938"/>
      <c r="E104" s="380">
        <v>1</v>
      </c>
      <c r="F104" s="339"/>
      <c r="G104" s="320"/>
      <c r="H104" s="337"/>
    </row>
    <row r="105" spans="1:8" ht="26.25" customHeight="1" x14ac:dyDescent="0.25">
      <c r="A105" s="407">
        <v>85</v>
      </c>
      <c r="B105" s="407" t="s">
        <v>323</v>
      </c>
      <c r="C105" s="408" t="s">
        <v>324</v>
      </c>
      <c r="D105" s="938"/>
      <c r="E105" s="425">
        <v>1</v>
      </c>
      <c r="F105" s="339"/>
      <c r="G105" s="320"/>
      <c r="H105" s="337"/>
    </row>
    <row r="106" spans="1:8" ht="26.25" customHeight="1" x14ac:dyDescent="0.25">
      <c r="A106" s="940" t="s">
        <v>193</v>
      </c>
      <c r="B106" s="941"/>
      <c r="C106" s="942"/>
      <c r="D106" s="939"/>
      <c r="E106" s="423">
        <f>SUM(E90:E105)</f>
        <v>16</v>
      </c>
      <c r="F106" s="339"/>
      <c r="G106" s="320"/>
      <c r="H106" s="337"/>
    </row>
    <row r="107" spans="1:8" ht="32.25" customHeight="1" x14ac:dyDescent="0.25">
      <c r="A107" s="946" t="s">
        <v>715</v>
      </c>
      <c r="B107" s="947"/>
      <c r="C107" s="948"/>
      <c r="D107" s="314"/>
      <c r="E107" s="288"/>
      <c r="F107" s="339"/>
      <c r="G107" s="320"/>
      <c r="H107" s="337"/>
    </row>
    <row r="108" spans="1:8" ht="42.75" customHeight="1" x14ac:dyDescent="0.25">
      <c r="A108" s="427">
        <v>86</v>
      </c>
      <c r="B108" s="427" t="s">
        <v>125</v>
      </c>
      <c r="C108" s="428" t="s">
        <v>735</v>
      </c>
      <c r="D108" s="427">
        <v>1</v>
      </c>
      <c r="E108" s="970" t="s">
        <v>656</v>
      </c>
      <c r="F108" s="339"/>
      <c r="G108" s="320"/>
      <c r="H108" s="337"/>
    </row>
    <row r="109" spans="1:8" ht="21" customHeight="1" x14ac:dyDescent="0.25">
      <c r="A109" s="961">
        <v>87</v>
      </c>
      <c r="B109" s="961" t="s">
        <v>127</v>
      </c>
      <c r="C109" s="429" t="s">
        <v>736</v>
      </c>
      <c r="D109" s="961">
        <v>1</v>
      </c>
      <c r="E109" s="962"/>
      <c r="F109" s="339"/>
      <c r="G109" s="320"/>
      <c r="H109" s="337"/>
    </row>
    <row r="110" spans="1:8" ht="21" customHeight="1" x14ac:dyDescent="0.25">
      <c r="A110" s="962"/>
      <c r="B110" s="962"/>
      <c r="C110" s="429" t="s">
        <v>129</v>
      </c>
      <c r="D110" s="962"/>
      <c r="E110" s="962"/>
      <c r="F110" s="339"/>
      <c r="G110" s="320"/>
      <c r="H110" s="337"/>
    </row>
    <row r="111" spans="1:8" ht="44.25" customHeight="1" x14ac:dyDescent="0.25">
      <c r="A111" s="984"/>
      <c r="B111" s="984"/>
      <c r="C111" s="429" t="s">
        <v>759</v>
      </c>
      <c r="D111" s="984"/>
      <c r="E111" s="962"/>
      <c r="F111" s="339"/>
      <c r="G111" s="320"/>
      <c r="H111" s="337"/>
    </row>
    <row r="112" spans="1:8" ht="44.25" customHeight="1" x14ac:dyDescent="0.25">
      <c r="A112" s="430">
        <v>88</v>
      </c>
      <c r="B112" s="430" t="s">
        <v>132</v>
      </c>
      <c r="C112" s="431" t="s">
        <v>737</v>
      </c>
      <c r="D112" s="432">
        <v>1</v>
      </c>
      <c r="E112" s="963"/>
      <c r="F112" s="339"/>
      <c r="G112" s="320"/>
      <c r="H112" s="337"/>
    </row>
    <row r="113" spans="1:9" ht="22.5" customHeight="1" x14ac:dyDescent="0.25">
      <c r="A113" s="955" t="s">
        <v>193</v>
      </c>
      <c r="B113" s="956"/>
      <c r="C113" s="957"/>
      <c r="D113" s="433">
        <f>SUM(D108:D112)</f>
        <v>3</v>
      </c>
      <c r="E113" s="434"/>
      <c r="F113" s="339"/>
      <c r="G113" s="320"/>
      <c r="H113" s="337"/>
    </row>
    <row r="114" spans="1:9" ht="30" customHeight="1" x14ac:dyDescent="0.25">
      <c r="A114" s="943" t="s">
        <v>738</v>
      </c>
      <c r="B114" s="944"/>
      <c r="C114" s="945"/>
      <c r="D114" s="315"/>
      <c r="E114" s="289"/>
      <c r="F114" s="339"/>
      <c r="G114" s="320"/>
      <c r="H114" s="337"/>
    </row>
    <row r="115" spans="1:9" s="513" customFormat="1" ht="76.5" customHeight="1" x14ac:dyDescent="0.25">
      <c r="A115" s="514">
        <v>89</v>
      </c>
      <c r="B115" s="515" t="s">
        <v>136</v>
      </c>
      <c r="C115" s="516" t="s">
        <v>1059</v>
      </c>
      <c r="D115" s="937" t="s">
        <v>656</v>
      </c>
      <c r="E115" s="368">
        <v>1</v>
      </c>
      <c r="F115" s="994" t="s">
        <v>1061</v>
      </c>
      <c r="G115" s="995"/>
      <c r="H115" s="511"/>
      <c r="I115" s="525" t="s">
        <v>1060</v>
      </c>
    </row>
    <row r="116" spans="1:9" ht="27.75" customHeight="1" x14ac:dyDescent="0.25">
      <c r="A116" s="507">
        <v>90</v>
      </c>
      <c r="B116" s="401" t="s">
        <v>141</v>
      </c>
      <c r="C116" s="378" t="s">
        <v>142</v>
      </c>
      <c r="D116" s="938"/>
      <c r="E116" s="424">
        <v>1</v>
      </c>
      <c r="F116" s="339"/>
      <c r="G116" s="320"/>
      <c r="H116" s="337"/>
    </row>
    <row r="117" spans="1:9" ht="27" customHeight="1" x14ac:dyDescent="0.25">
      <c r="A117" s="508">
        <v>91</v>
      </c>
      <c r="B117" s="402" t="s">
        <v>143</v>
      </c>
      <c r="C117" s="384" t="s">
        <v>144</v>
      </c>
      <c r="D117" s="938"/>
      <c r="E117" s="380">
        <v>1</v>
      </c>
      <c r="F117" s="339"/>
      <c r="G117" s="320"/>
      <c r="H117" s="337"/>
    </row>
    <row r="118" spans="1:9" ht="21" customHeight="1" x14ac:dyDescent="0.25">
      <c r="A118" s="508">
        <v>92</v>
      </c>
      <c r="B118" s="402" t="s">
        <v>147</v>
      </c>
      <c r="C118" s="384" t="s">
        <v>148</v>
      </c>
      <c r="D118" s="938"/>
      <c r="E118" s="380">
        <v>1</v>
      </c>
      <c r="F118" s="339"/>
      <c r="G118" s="320"/>
      <c r="H118" s="337"/>
    </row>
    <row r="119" spans="1:9" ht="33" customHeight="1" x14ac:dyDescent="0.25">
      <c r="A119" s="509">
        <v>93</v>
      </c>
      <c r="B119" s="402" t="s">
        <v>149</v>
      </c>
      <c r="C119" s="384" t="s">
        <v>150</v>
      </c>
      <c r="D119" s="938"/>
      <c r="E119" s="380">
        <v>1</v>
      </c>
      <c r="F119" s="339"/>
      <c r="G119" s="320"/>
      <c r="H119" s="337"/>
    </row>
    <row r="120" spans="1:9" ht="21" customHeight="1" x14ac:dyDescent="0.25">
      <c r="A120" s="509">
        <v>94</v>
      </c>
      <c r="B120" s="402" t="s">
        <v>286</v>
      </c>
      <c r="C120" s="384" t="s">
        <v>739</v>
      </c>
      <c r="D120" s="938"/>
      <c r="E120" s="380">
        <v>1</v>
      </c>
      <c r="F120" s="339"/>
      <c r="G120" s="320"/>
      <c r="H120" s="337"/>
    </row>
    <row r="121" spans="1:9" ht="21" customHeight="1" x14ac:dyDescent="0.25">
      <c r="A121" s="509">
        <v>95</v>
      </c>
      <c r="B121" s="402" t="s">
        <v>290</v>
      </c>
      <c r="C121" s="384" t="s">
        <v>730</v>
      </c>
      <c r="D121" s="938"/>
      <c r="E121" s="380">
        <v>1</v>
      </c>
      <c r="F121" s="339"/>
      <c r="G121" s="320"/>
      <c r="H121" s="337"/>
    </row>
    <row r="122" spans="1:9" ht="21" customHeight="1" x14ac:dyDescent="0.25">
      <c r="A122" s="509">
        <v>96</v>
      </c>
      <c r="B122" s="402" t="s">
        <v>292</v>
      </c>
      <c r="C122" s="384" t="s">
        <v>740</v>
      </c>
      <c r="D122" s="938"/>
      <c r="E122" s="380">
        <v>1</v>
      </c>
      <c r="F122" s="339"/>
      <c r="G122" s="320"/>
      <c r="H122" s="337"/>
    </row>
    <row r="123" spans="1:9" ht="21" customHeight="1" x14ac:dyDescent="0.25">
      <c r="A123" s="509">
        <v>97</v>
      </c>
      <c r="B123" s="402" t="s">
        <v>294</v>
      </c>
      <c r="C123" s="384" t="s">
        <v>611</v>
      </c>
      <c r="D123" s="938"/>
      <c r="E123" s="380">
        <v>1</v>
      </c>
      <c r="F123" s="339"/>
      <c r="G123" s="320"/>
      <c r="H123" s="337"/>
    </row>
    <row r="124" spans="1:9" ht="21" customHeight="1" x14ac:dyDescent="0.25">
      <c r="A124" s="509">
        <v>98</v>
      </c>
      <c r="B124" s="402" t="s">
        <v>325</v>
      </c>
      <c r="C124" s="384" t="s">
        <v>322</v>
      </c>
      <c r="D124" s="938"/>
      <c r="E124" s="380">
        <v>1</v>
      </c>
      <c r="F124" s="339"/>
      <c r="G124" s="320"/>
      <c r="H124" s="337"/>
    </row>
    <row r="125" spans="1:9" ht="21" customHeight="1" x14ac:dyDescent="0.25">
      <c r="A125" s="509">
        <v>99</v>
      </c>
      <c r="B125" s="402" t="s">
        <v>326</v>
      </c>
      <c r="C125" s="384" t="s">
        <v>324</v>
      </c>
      <c r="D125" s="938"/>
      <c r="E125" s="380">
        <v>1</v>
      </c>
      <c r="F125" s="339"/>
      <c r="G125" s="320"/>
      <c r="H125" s="337"/>
    </row>
    <row r="126" spans="1:9" ht="21" customHeight="1" x14ac:dyDescent="0.25">
      <c r="A126" s="510">
        <v>100</v>
      </c>
      <c r="B126" s="435" t="s">
        <v>385</v>
      </c>
      <c r="C126" s="405" t="s">
        <v>327</v>
      </c>
      <c r="D126" s="938"/>
      <c r="E126" s="407">
        <v>1</v>
      </c>
      <c r="F126" s="339"/>
      <c r="G126" s="320"/>
      <c r="H126" s="337"/>
    </row>
    <row r="127" spans="1:9" ht="40.5" customHeight="1" x14ac:dyDescent="0.25">
      <c r="A127" s="940" t="s">
        <v>193</v>
      </c>
      <c r="B127" s="941"/>
      <c r="C127" s="942"/>
      <c r="D127" s="939"/>
      <c r="E127" s="423">
        <f>SUM(E115:E126)</f>
        <v>12</v>
      </c>
      <c r="F127" s="339"/>
      <c r="G127" s="320"/>
      <c r="H127" s="337"/>
    </row>
    <row r="128" spans="1:9" ht="34.5" customHeight="1" x14ac:dyDescent="0.25">
      <c r="A128" s="967" t="s">
        <v>37</v>
      </c>
      <c r="B128" s="968"/>
      <c r="C128" s="969"/>
      <c r="D128" s="319"/>
      <c r="E128" s="288"/>
      <c r="F128" s="339"/>
      <c r="G128" s="320"/>
      <c r="H128" s="337"/>
    </row>
    <row r="129" spans="1:16" ht="28.5" customHeight="1" x14ac:dyDescent="0.25">
      <c r="A129" s="410">
        <v>100</v>
      </c>
      <c r="B129" s="410" t="s">
        <v>741</v>
      </c>
      <c r="C129" s="411" t="s">
        <v>154</v>
      </c>
      <c r="D129" s="412">
        <v>1</v>
      </c>
      <c r="E129" s="970" t="s">
        <v>656</v>
      </c>
      <c r="F129" s="339"/>
      <c r="G129" s="320"/>
      <c r="H129" s="337"/>
    </row>
    <row r="130" spans="1:16" ht="24.75" customHeight="1" x14ac:dyDescent="0.25">
      <c r="A130" s="961">
        <v>101</v>
      </c>
      <c r="B130" s="961" t="s">
        <v>742</v>
      </c>
      <c r="C130" s="417" t="s">
        <v>743</v>
      </c>
      <c r="D130" s="961">
        <v>1</v>
      </c>
      <c r="E130" s="962"/>
      <c r="F130" s="339"/>
      <c r="G130" s="320"/>
      <c r="H130" s="337"/>
    </row>
    <row r="131" spans="1:16" x14ac:dyDescent="0.25">
      <c r="A131" s="962"/>
      <c r="B131" s="962"/>
      <c r="C131" s="417" t="s">
        <v>129</v>
      </c>
      <c r="D131" s="962"/>
      <c r="E131" s="962"/>
      <c r="F131" s="339"/>
      <c r="G131" s="320"/>
      <c r="H131" s="337"/>
    </row>
    <row r="132" spans="1:16" ht="34.5" customHeight="1" x14ac:dyDescent="0.25">
      <c r="A132" s="962"/>
      <c r="B132" s="962"/>
      <c r="C132" s="417" t="s">
        <v>130</v>
      </c>
      <c r="D132" s="962"/>
      <c r="E132" s="962"/>
      <c r="F132" s="339"/>
      <c r="G132" s="320"/>
      <c r="H132" s="337"/>
    </row>
    <row r="133" spans="1:16" ht="34.5" customHeight="1" x14ac:dyDescent="0.25">
      <c r="A133" s="963"/>
      <c r="B133" s="963"/>
      <c r="C133" s="436" t="s">
        <v>131</v>
      </c>
      <c r="D133" s="963"/>
      <c r="E133" s="962"/>
      <c r="F133" s="339"/>
      <c r="G133" s="320"/>
      <c r="H133" s="337"/>
    </row>
    <row r="134" spans="1:16" ht="26.25" customHeight="1" x14ac:dyDescent="0.25">
      <c r="A134" s="955" t="s">
        <v>193</v>
      </c>
      <c r="B134" s="956"/>
      <c r="C134" s="957"/>
      <c r="D134" s="433">
        <f>SUM(D129:D133)</f>
        <v>2</v>
      </c>
      <c r="E134" s="963"/>
      <c r="F134" s="339"/>
      <c r="G134" s="320"/>
      <c r="H134" s="337"/>
    </row>
    <row r="135" spans="1:16" ht="30" customHeight="1" x14ac:dyDescent="0.25">
      <c r="A135" s="964" t="s">
        <v>744</v>
      </c>
      <c r="B135" s="965"/>
      <c r="C135" s="966"/>
      <c r="D135" s="318"/>
      <c r="E135" s="289"/>
      <c r="F135" s="339"/>
      <c r="G135" s="320"/>
      <c r="H135" s="337"/>
    </row>
    <row r="136" spans="1:16" s="513" customFormat="1" ht="69" customHeight="1" x14ac:dyDescent="0.3">
      <c r="A136" s="548">
        <v>102</v>
      </c>
      <c r="B136" s="548" t="s">
        <v>745</v>
      </c>
      <c r="C136" s="549" t="s">
        <v>162</v>
      </c>
      <c r="D136" s="937" t="s">
        <v>656</v>
      </c>
      <c r="E136" s="368">
        <v>1</v>
      </c>
      <c r="F136" s="996" t="s">
        <v>1054</v>
      </c>
      <c r="G136" s="997"/>
      <c r="H136" s="998"/>
      <c r="I136" s="589" t="s">
        <v>1096</v>
      </c>
      <c r="J136" s="588"/>
      <c r="K136" s="23"/>
      <c r="L136" s="23"/>
      <c r="M136" s="23"/>
      <c r="N136" s="23"/>
      <c r="O136" s="23"/>
      <c r="P136" s="23"/>
    </row>
    <row r="137" spans="1:16" ht="24.75" customHeight="1" x14ac:dyDescent="0.25">
      <c r="A137" s="380">
        <v>103</v>
      </c>
      <c r="B137" s="380" t="s">
        <v>746</v>
      </c>
      <c r="C137" s="384" t="s">
        <v>166</v>
      </c>
      <c r="D137" s="938"/>
      <c r="E137" s="369">
        <v>1</v>
      </c>
      <c r="F137" s="339"/>
      <c r="G137" s="320"/>
      <c r="H137" s="337"/>
    </row>
    <row r="138" spans="1:16" ht="24.75" customHeight="1" x14ac:dyDescent="0.25">
      <c r="A138" s="380">
        <v>104</v>
      </c>
      <c r="B138" s="380" t="s">
        <v>747</v>
      </c>
      <c r="C138" s="384" t="s">
        <v>168</v>
      </c>
      <c r="D138" s="938"/>
      <c r="E138" s="369">
        <v>1</v>
      </c>
      <c r="F138" s="339"/>
      <c r="G138" s="320"/>
      <c r="H138" s="337"/>
    </row>
    <row r="139" spans="1:16" s="513" customFormat="1" ht="96.75" customHeight="1" x14ac:dyDescent="0.25">
      <c r="A139" s="550">
        <v>105</v>
      </c>
      <c r="B139" s="550" t="s">
        <v>748</v>
      </c>
      <c r="C139" s="551" t="s">
        <v>170</v>
      </c>
      <c r="D139" s="938"/>
      <c r="E139" s="369">
        <v>1</v>
      </c>
      <c r="F139" s="996" t="s">
        <v>1054</v>
      </c>
      <c r="G139" s="997"/>
      <c r="H139" s="998"/>
      <c r="I139" s="545" t="s">
        <v>1064</v>
      </c>
    </row>
    <row r="140" spans="1:16" ht="24.75" customHeight="1" x14ac:dyDescent="0.25">
      <c r="A140" s="380">
        <v>106</v>
      </c>
      <c r="B140" s="380" t="s">
        <v>749</v>
      </c>
      <c r="C140" s="384" t="s">
        <v>172</v>
      </c>
      <c r="D140" s="938"/>
      <c r="E140" s="369">
        <v>1</v>
      </c>
      <c r="F140" s="517"/>
      <c r="G140" s="518"/>
      <c r="H140" s="519"/>
    </row>
    <row r="141" spans="1:16" ht="24.75" customHeight="1" x14ac:dyDescent="0.25">
      <c r="A141" s="380">
        <v>107</v>
      </c>
      <c r="B141" s="380" t="s">
        <v>750</v>
      </c>
      <c r="C141" s="384" t="s">
        <v>174</v>
      </c>
      <c r="D141" s="938"/>
      <c r="E141" s="369">
        <v>1</v>
      </c>
      <c r="F141" s="339"/>
      <c r="G141" s="320"/>
      <c r="H141" s="337"/>
    </row>
    <row r="142" spans="1:16" ht="28.5" customHeight="1" x14ac:dyDescent="0.25">
      <c r="A142" s="380">
        <v>108</v>
      </c>
      <c r="B142" s="380" t="s">
        <v>751</v>
      </c>
      <c r="C142" s="384" t="s">
        <v>176</v>
      </c>
      <c r="D142" s="938"/>
      <c r="E142" s="369">
        <v>1</v>
      </c>
      <c r="F142" s="339"/>
      <c r="G142" s="320"/>
      <c r="H142" s="320"/>
    </row>
    <row r="143" spans="1:16" ht="24.75" customHeight="1" x14ac:dyDescent="0.25">
      <c r="A143" s="380">
        <v>109</v>
      </c>
      <c r="B143" s="380" t="s">
        <v>752</v>
      </c>
      <c r="C143" s="384" t="s">
        <v>178</v>
      </c>
      <c r="D143" s="938"/>
      <c r="E143" s="369">
        <v>1</v>
      </c>
      <c r="F143" s="339"/>
      <c r="G143" s="320"/>
      <c r="H143" s="320"/>
    </row>
    <row r="144" spans="1:16" ht="33" customHeight="1" x14ac:dyDescent="0.25">
      <c r="A144" s="380">
        <v>110</v>
      </c>
      <c r="B144" s="380" t="s">
        <v>753</v>
      </c>
      <c r="C144" s="384" t="s">
        <v>180</v>
      </c>
      <c r="D144" s="938"/>
      <c r="E144" s="369">
        <v>1</v>
      </c>
      <c r="F144" s="339"/>
      <c r="G144" s="320"/>
      <c r="H144" s="320"/>
    </row>
    <row r="145" spans="1:9" ht="24.75" customHeight="1" x14ac:dyDescent="0.25">
      <c r="A145" s="380">
        <v>111</v>
      </c>
      <c r="B145" s="380" t="s">
        <v>754</v>
      </c>
      <c r="C145" s="384" t="s">
        <v>182</v>
      </c>
      <c r="D145" s="938"/>
      <c r="E145" s="369">
        <v>1</v>
      </c>
      <c r="F145" s="339"/>
      <c r="G145" s="320"/>
      <c r="H145" s="320"/>
    </row>
    <row r="146" spans="1:9" ht="36.75" customHeight="1" x14ac:dyDescent="0.25">
      <c r="A146" s="380">
        <v>112</v>
      </c>
      <c r="B146" s="380" t="s">
        <v>755</v>
      </c>
      <c r="C146" s="384" t="s">
        <v>184</v>
      </c>
      <c r="D146" s="938"/>
      <c r="E146" s="369">
        <v>1</v>
      </c>
      <c r="F146" s="339"/>
      <c r="G146" s="320"/>
      <c r="H146" s="320"/>
    </row>
    <row r="147" spans="1:9" ht="48" customHeight="1" x14ac:dyDescent="0.25">
      <c r="A147" s="380">
        <v>113</v>
      </c>
      <c r="B147" s="380" t="s">
        <v>310</v>
      </c>
      <c r="C147" s="384" t="s">
        <v>338</v>
      </c>
      <c r="D147" s="938"/>
      <c r="E147" s="370">
        <v>1</v>
      </c>
      <c r="F147" s="339"/>
      <c r="G147" s="320"/>
      <c r="H147" s="320"/>
    </row>
    <row r="148" spans="1:9" s="522" customFormat="1" ht="200.25" customHeight="1" x14ac:dyDescent="0.25">
      <c r="A148" s="546">
        <v>114</v>
      </c>
      <c r="B148" s="547" t="s">
        <v>671</v>
      </c>
      <c r="C148" s="547" t="s">
        <v>672</v>
      </c>
      <c r="D148" s="938"/>
      <c r="E148" s="371">
        <v>1</v>
      </c>
      <c r="F148" s="996" t="s">
        <v>1057</v>
      </c>
      <c r="G148" s="997"/>
      <c r="H148" s="998"/>
      <c r="I148" s="545" t="s">
        <v>1064</v>
      </c>
    </row>
    <row r="149" spans="1:9" ht="56.25" customHeight="1" x14ac:dyDescent="0.25">
      <c r="A149" s="407">
        <v>115</v>
      </c>
      <c r="B149" s="407" t="s">
        <v>311</v>
      </c>
      <c r="C149" s="408" t="s">
        <v>337</v>
      </c>
      <c r="D149" s="938"/>
      <c r="E149" s="386">
        <v>1</v>
      </c>
      <c r="F149" s="339"/>
      <c r="G149" s="320"/>
      <c r="H149" s="320"/>
    </row>
    <row r="150" spans="1:9" ht="26.25" customHeight="1" x14ac:dyDescent="0.25">
      <c r="A150" s="478"/>
      <c r="B150" s="479"/>
      <c r="C150" s="480" t="s">
        <v>193</v>
      </c>
      <c r="D150" s="939"/>
      <c r="E150" s="423">
        <f>SUM(E136:E149)</f>
        <v>14</v>
      </c>
      <c r="F150" s="339"/>
      <c r="G150" s="320"/>
      <c r="H150" s="320"/>
    </row>
    <row r="151" spans="1:9" ht="49.5" customHeight="1" x14ac:dyDescent="0.25">
      <c r="A151" s="958" t="s">
        <v>891</v>
      </c>
      <c r="B151" s="959"/>
      <c r="C151" s="960"/>
      <c r="D151" s="317">
        <f>SUM(D134+D113+D88+D30)</f>
        <v>16</v>
      </c>
      <c r="E151" s="303">
        <f>SUM(E25+E38+E55+E77+E106+E127+E150)</f>
        <v>100</v>
      </c>
      <c r="F151" s="520"/>
      <c r="G151" s="521"/>
      <c r="H151" s="521"/>
    </row>
    <row r="152" spans="1:9" ht="46.5" customHeight="1" x14ac:dyDescent="0.25">
      <c r="A152" s="991" t="s">
        <v>892</v>
      </c>
      <c r="B152" s="992"/>
      <c r="C152" s="992"/>
      <c r="D152" s="992"/>
      <c r="E152" s="992"/>
      <c r="F152" s="993"/>
      <c r="G152" s="958">
        <f>SUM(D151+E151)</f>
        <v>116</v>
      </c>
      <c r="H152" s="960"/>
    </row>
  </sheetData>
  <mergeCells count="52">
    <mergeCell ref="A3:I3"/>
    <mergeCell ref="F47:I47"/>
    <mergeCell ref="F54:I54"/>
    <mergeCell ref="A152:F152"/>
    <mergeCell ref="G152:H152"/>
    <mergeCell ref="D115:D127"/>
    <mergeCell ref="D130:D133"/>
    <mergeCell ref="A134:C134"/>
    <mergeCell ref="E129:E134"/>
    <mergeCell ref="A127:C127"/>
    <mergeCell ref="F115:G115"/>
    <mergeCell ref="D136:D150"/>
    <mergeCell ref="F136:H136"/>
    <mergeCell ref="F139:H139"/>
    <mergeCell ref="F148:H148"/>
    <mergeCell ref="D109:D111"/>
    <mergeCell ref="E108:E112"/>
    <mergeCell ref="A30:C30"/>
    <mergeCell ref="D8:D25"/>
    <mergeCell ref="E27:E30"/>
    <mergeCell ref="D32:D38"/>
    <mergeCell ref="D40:D55"/>
    <mergeCell ref="A31:C31"/>
    <mergeCell ref="A38:C38"/>
    <mergeCell ref="A88:C88"/>
    <mergeCell ref="D57:D77"/>
    <mergeCell ref="E79:E86"/>
    <mergeCell ref="A86:A87"/>
    <mergeCell ref="B86:B87"/>
    <mergeCell ref="C86:C87"/>
    <mergeCell ref="B109:B111"/>
    <mergeCell ref="A109:A111"/>
    <mergeCell ref="A56:C56"/>
    <mergeCell ref="A39:C39"/>
    <mergeCell ref="A113:C113"/>
    <mergeCell ref="A151:C151"/>
    <mergeCell ref="A130:A133"/>
    <mergeCell ref="B130:B133"/>
    <mergeCell ref="A135:C135"/>
    <mergeCell ref="A114:C114"/>
    <mergeCell ref="A128:C128"/>
    <mergeCell ref="A26:C26"/>
    <mergeCell ref="A7:C7"/>
    <mergeCell ref="A5:C5"/>
    <mergeCell ref="A25:C25"/>
    <mergeCell ref="A55:C55"/>
    <mergeCell ref="D90:D106"/>
    <mergeCell ref="A77:C77"/>
    <mergeCell ref="A106:C106"/>
    <mergeCell ref="A89:C89"/>
    <mergeCell ref="A107:C107"/>
    <mergeCell ref="A78:C78"/>
  </mergeCells>
  <pageMargins left="0.70866141732283472" right="0.70866141732283472" top="0.74803149606299213" bottom="0.74803149606299213" header="0.31496062992125984" footer="0.31496062992125984"/>
  <pageSetup paperSize="9" scale="57" orientation="landscape" r:id="rId1"/>
  <headerFooter>
    <oddFooter>&amp;LPrepared By: Anesia Cloete (SPO)&amp;C&amp;D&amp;R&amp;N</oddFooter>
  </headerFooter>
  <rowBreaks count="1" manualBreakCount="1">
    <brk id="113" max="16383" man="1"/>
  </rowBreaks>
  <colBreaks count="1" manualBreakCount="1">
    <brk id="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FAB5E-F93E-4B34-9489-91F29BF3F259}">
  <sheetPr>
    <tabColor rgb="FFFA9986"/>
  </sheetPr>
  <dimension ref="A1:E174"/>
  <sheetViews>
    <sheetView tabSelected="1" view="pageBreakPreview" topLeftCell="A167" zoomScaleNormal="100" zoomScaleSheetLayoutView="100" workbookViewId="0">
      <selection activeCell="A7" sqref="A7:E7"/>
    </sheetView>
  </sheetViews>
  <sheetFormatPr defaultRowHeight="15" x14ac:dyDescent="0.25"/>
  <cols>
    <col min="1" max="1" width="6.28515625" bestFit="1" customWidth="1"/>
    <col min="2" max="2" width="15.140625" bestFit="1" customWidth="1"/>
    <col min="3" max="3" width="79.85546875" customWidth="1"/>
    <col min="4" max="4" width="53" customWidth="1"/>
    <col min="5" max="5" width="34" style="3" customWidth="1"/>
  </cols>
  <sheetData>
    <row r="1" spans="1:5" x14ac:dyDescent="0.25">
      <c r="A1" s="262"/>
      <c r="B1" s="340"/>
      <c r="C1" s="340"/>
      <c r="D1" s="340"/>
      <c r="E1" s="627"/>
    </row>
    <row r="2" spans="1:5" ht="67.5" customHeight="1" x14ac:dyDescent="0.25">
      <c r="A2" s="339"/>
      <c r="B2" s="23"/>
      <c r="C2" s="23"/>
      <c r="D2" s="23"/>
      <c r="E2" s="628"/>
    </row>
    <row r="3" spans="1:5" ht="58.5" customHeight="1" x14ac:dyDescent="0.25">
      <c r="A3" s="999" t="s">
        <v>1179</v>
      </c>
      <c r="B3" s="1000"/>
      <c r="C3" s="1000"/>
      <c r="D3" s="1000"/>
      <c r="E3" s="1001"/>
    </row>
    <row r="4" spans="1:5" ht="27.75" customHeight="1" x14ac:dyDescent="0.25">
      <c r="A4" s="346" t="s">
        <v>702</v>
      </c>
      <c r="B4" s="345" t="s">
        <v>4</v>
      </c>
      <c r="C4" s="346" t="s">
        <v>703</v>
      </c>
      <c r="D4" s="1002" t="s">
        <v>2</v>
      </c>
      <c r="E4" s="1003"/>
    </row>
    <row r="5" spans="1:5" s="614" customFormat="1" ht="24.75" customHeight="1" x14ac:dyDescent="0.25">
      <c r="A5" s="1004" t="s">
        <v>704</v>
      </c>
      <c r="B5" s="1005"/>
      <c r="C5" s="1005"/>
      <c r="D5" s="1005"/>
      <c r="E5" s="1006"/>
    </row>
    <row r="6" spans="1:5" ht="48" customHeight="1" x14ac:dyDescent="0.25">
      <c r="A6" s="275">
        <f>ROW(A1)</f>
        <v>1</v>
      </c>
      <c r="B6" s="275" t="s">
        <v>11</v>
      </c>
      <c r="C6" s="603" t="s">
        <v>1111</v>
      </c>
      <c r="D6" s="275" t="s">
        <v>912</v>
      </c>
      <c r="E6" s="275"/>
    </row>
    <row r="7" spans="1:5" s="614" customFormat="1" ht="24" customHeight="1" x14ac:dyDescent="0.25">
      <c r="A7" s="1004" t="s">
        <v>705</v>
      </c>
      <c r="B7" s="1005"/>
      <c r="C7" s="1005"/>
      <c r="D7" s="1005"/>
      <c r="E7" s="1006"/>
    </row>
    <row r="8" spans="1:5" s="5" customFormat="1" ht="33" customHeight="1" x14ac:dyDescent="0.25">
      <c r="A8" s="275">
        <f>ROW(A2)</f>
        <v>2</v>
      </c>
      <c r="B8" s="275" t="s">
        <v>15</v>
      </c>
      <c r="C8" s="603" t="s">
        <v>913</v>
      </c>
      <c r="D8" s="275" t="s">
        <v>914</v>
      </c>
      <c r="E8" s="597"/>
    </row>
    <row r="9" spans="1:5" ht="57.75" customHeight="1" x14ac:dyDescent="0.25">
      <c r="A9" s="275">
        <v>3</v>
      </c>
      <c r="B9" s="275" t="s">
        <v>17</v>
      </c>
      <c r="C9" s="603" t="s">
        <v>915</v>
      </c>
      <c r="D9" s="275" t="s">
        <v>914</v>
      </c>
      <c r="E9" s="610"/>
    </row>
    <row r="10" spans="1:5" ht="63" customHeight="1" x14ac:dyDescent="0.25">
      <c r="A10" s="275">
        <v>4</v>
      </c>
      <c r="B10" s="275" t="s">
        <v>19</v>
      </c>
      <c r="C10" s="603" t="s">
        <v>916</v>
      </c>
      <c r="D10" s="275" t="s">
        <v>914</v>
      </c>
      <c r="E10" s="610"/>
    </row>
    <row r="11" spans="1:5" ht="29.25" customHeight="1" x14ac:dyDescent="0.25">
      <c r="A11" s="275">
        <v>5</v>
      </c>
      <c r="B11" s="275" t="s">
        <v>21</v>
      </c>
      <c r="C11" s="603" t="s">
        <v>917</v>
      </c>
      <c r="D11" s="275" t="s">
        <v>914</v>
      </c>
      <c r="E11" s="610"/>
    </row>
    <row r="12" spans="1:5" ht="84" customHeight="1" x14ac:dyDescent="0.25">
      <c r="A12" s="275">
        <v>6</v>
      </c>
      <c r="B12" s="275" t="s">
        <v>215</v>
      </c>
      <c r="C12" s="603" t="s">
        <v>1112</v>
      </c>
      <c r="D12" s="275" t="s">
        <v>914</v>
      </c>
      <c r="E12" s="610"/>
    </row>
    <row r="13" spans="1:5" ht="35.25" customHeight="1" x14ac:dyDescent="0.25">
      <c r="A13" s="275">
        <v>7</v>
      </c>
      <c r="B13" s="275" t="s">
        <v>22</v>
      </c>
      <c r="C13" s="603" t="s">
        <v>919</v>
      </c>
      <c r="D13" s="275" t="s">
        <v>914</v>
      </c>
      <c r="E13" s="610"/>
    </row>
    <row r="14" spans="1:5" ht="36" customHeight="1" x14ac:dyDescent="0.25">
      <c r="A14" s="275">
        <v>8</v>
      </c>
      <c r="B14" s="275" t="s">
        <v>24</v>
      </c>
      <c r="C14" s="603" t="s">
        <v>1113</v>
      </c>
      <c r="D14" s="275" t="s">
        <v>914</v>
      </c>
      <c r="E14" s="610"/>
    </row>
    <row r="15" spans="1:5" ht="33" customHeight="1" x14ac:dyDescent="0.25">
      <c r="A15" s="275">
        <v>9</v>
      </c>
      <c r="B15" s="275" t="s">
        <v>26</v>
      </c>
      <c r="C15" s="603" t="s">
        <v>27</v>
      </c>
      <c r="D15" s="275" t="s">
        <v>914</v>
      </c>
      <c r="E15" s="610"/>
    </row>
    <row r="16" spans="1:5" ht="39" customHeight="1" x14ac:dyDescent="0.25">
      <c r="A16" s="275">
        <v>10</v>
      </c>
      <c r="B16" s="275" t="s">
        <v>28</v>
      </c>
      <c r="C16" s="603" t="s">
        <v>921</v>
      </c>
      <c r="D16" s="275" t="s">
        <v>914</v>
      </c>
      <c r="E16" s="610"/>
    </row>
    <row r="17" spans="1:5" ht="54" customHeight="1" x14ac:dyDescent="0.25">
      <c r="A17" s="275">
        <v>11</v>
      </c>
      <c r="B17" s="275" t="s">
        <v>30</v>
      </c>
      <c r="C17" s="603" t="s">
        <v>31</v>
      </c>
      <c r="D17" s="275" t="s">
        <v>914</v>
      </c>
      <c r="E17" s="610"/>
    </row>
    <row r="18" spans="1:5" ht="44.25" customHeight="1" x14ac:dyDescent="0.25">
      <c r="A18" s="275">
        <v>12</v>
      </c>
      <c r="B18" s="275" t="s">
        <v>34</v>
      </c>
      <c r="C18" s="603" t="s">
        <v>922</v>
      </c>
      <c r="D18" s="275" t="s">
        <v>914</v>
      </c>
      <c r="E18" s="610"/>
    </row>
    <row r="19" spans="1:5" ht="48.75" customHeight="1" x14ac:dyDescent="0.25">
      <c r="A19" s="275">
        <v>13</v>
      </c>
      <c r="B19" s="275" t="s">
        <v>217</v>
      </c>
      <c r="C19" s="603" t="s">
        <v>923</v>
      </c>
      <c r="D19" s="275" t="s">
        <v>914</v>
      </c>
      <c r="E19" s="610"/>
    </row>
    <row r="20" spans="1:5" ht="63.75" customHeight="1" x14ac:dyDescent="0.25">
      <c r="A20" s="275">
        <v>14</v>
      </c>
      <c r="B20" s="275" t="s">
        <v>219</v>
      </c>
      <c r="C20" s="603" t="s">
        <v>924</v>
      </c>
      <c r="D20" s="275" t="s">
        <v>914</v>
      </c>
      <c r="E20" s="610"/>
    </row>
    <row r="21" spans="1:5" ht="52.5" customHeight="1" x14ac:dyDescent="0.25">
      <c r="A21" s="275">
        <v>15</v>
      </c>
      <c r="B21" s="275" t="s">
        <v>222</v>
      </c>
      <c r="C21" s="603" t="s">
        <v>925</v>
      </c>
      <c r="D21" s="275" t="s">
        <v>914</v>
      </c>
      <c r="E21" s="610"/>
    </row>
    <row r="22" spans="1:5" ht="35.25" customHeight="1" x14ac:dyDescent="0.25">
      <c r="A22" s="275">
        <v>16</v>
      </c>
      <c r="B22" s="275" t="s">
        <v>223</v>
      </c>
      <c r="C22" s="603" t="s">
        <v>926</v>
      </c>
      <c r="D22" s="275" t="s">
        <v>914</v>
      </c>
      <c r="E22" s="610"/>
    </row>
    <row r="23" spans="1:5" ht="44.25" customHeight="1" x14ac:dyDescent="0.25">
      <c r="A23" s="275">
        <v>17</v>
      </c>
      <c r="B23" s="275" t="s">
        <v>308</v>
      </c>
      <c r="C23" s="603" t="s">
        <v>927</v>
      </c>
      <c r="D23" s="275" t="s">
        <v>914</v>
      </c>
      <c r="E23" s="610"/>
    </row>
    <row r="24" spans="1:5" ht="36.75" customHeight="1" x14ac:dyDescent="0.25">
      <c r="A24" s="275">
        <v>18</v>
      </c>
      <c r="B24" s="275" t="s">
        <v>383</v>
      </c>
      <c r="C24" s="603" t="s">
        <v>384</v>
      </c>
      <c r="D24" s="275" t="s">
        <v>914</v>
      </c>
      <c r="E24" s="610"/>
    </row>
    <row r="25" spans="1:5" s="595" customFormat="1" ht="38.25" customHeight="1" x14ac:dyDescent="0.25">
      <c r="A25" s="275">
        <v>19</v>
      </c>
      <c r="B25" s="275" t="s">
        <v>666</v>
      </c>
      <c r="C25" s="603" t="s">
        <v>667</v>
      </c>
      <c r="D25" s="275" t="s">
        <v>1097</v>
      </c>
      <c r="E25" s="212"/>
    </row>
    <row r="26" spans="1:5" s="595" customFormat="1" ht="38.25" customHeight="1" x14ac:dyDescent="0.25">
      <c r="A26" s="275">
        <v>20</v>
      </c>
      <c r="B26" s="275" t="s">
        <v>668</v>
      </c>
      <c r="C26" s="603" t="s">
        <v>929</v>
      </c>
      <c r="D26" s="275" t="s">
        <v>1097</v>
      </c>
      <c r="E26" s="212"/>
    </row>
    <row r="27" spans="1:5" s="595" customFormat="1" ht="63" customHeight="1" x14ac:dyDescent="0.25">
      <c r="A27" s="608">
        <v>21</v>
      </c>
      <c r="B27" s="608" t="s">
        <v>1127</v>
      </c>
      <c r="C27" s="613" t="s">
        <v>1128</v>
      </c>
      <c r="D27" s="617" t="s">
        <v>1129</v>
      </c>
      <c r="E27" s="212"/>
    </row>
    <row r="28" spans="1:5" s="595" customFormat="1" ht="51" customHeight="1" x14ac:dyDescent="0.25">
      <c r="A28" s="608">
        <v>22</v>
      </c>
      <c r="B28" s="608" t="s">
        <v>1130</v>
      </c>
      <c r="C28" s="613" t="s">
        <v>1135</v>
      </c>
      <c r="D28" s="617" t="s">
        <v>1129</v>
      </c>
      <c r="E28" s="240"/>
    </row>
    <row r="29" spans="1:5" s="596" customFormat="1" ht="30" customHeight="1" x14ac:dyDescent="0.25">
      <c r="A29" s="1010" t="s">
        <v>37</v>
      </c>
      <c r="B29" s="1011"/>
      <c r="C29" s="1011"/>
      <c r="D29" s="1011"/>
      <c r="E29" s="1012"/>
    </row>
    <row r="30" spans="1:5" ht="31.5" customHeight="1" x14ac:dyDescent="0.25">
      <c r="A30" s="275">
        <v>23</v>
      </c>
      <c r="B30" s="275" t="s">
        <v>38</v>
      </c>
      <c r="C30" s="603" t="s">
        <v>932</v>
      </c>
      <c r="D30" s="275" t="s">
        <v>914</v>
      </c>
      <c r="E30" s="275"/>
    </row>
    <row r="31" spans="1:5" ht="28.5" customHeight="1" x14ac:dyDescent="0.25">
      <c r="A31" s="275">
        <v>24</v>
      </c>
      <c r="B31" s="275" t="s">
        <v>225</v>
      </c>
      <c r="C31" s="603" t="s">
        <v>716</v>
      </c>
      <c r="D31" s="275" t="s">
        <v>914</v>
      </c>
      <c r="E31" s="275"/>
    </row>
    <row r="32" spans="1:5" ht="42.75" customHeight="1" x14ac:dyDescent="0.25">
      <c r="A32" s="275">
        <v>25</v>
      </c>
      <c r="B32" s="275" t="s">
        <v>347</v>
      </c>
      <c r="C32" s="603" t="s">
        <v>1114</v>
      </c>
      <c r="D32" s="275" t="s">
        <v>914</v>
      </c>
      <c r="E32" s="275"/>
    </row>
    <row r="33" spans="1:5" s="594" customFormat="1" ht="24.75" customHeight="1" x14ac:dyDescent="0.25">
      <c r="A33" s="1004" t="s">
        <v>1118</v>
      </c>
      <c r="B33" s="1005"/>
      <c r="C33" s="1005"/>
      <c r="D33" s="1005"/>
      <c r="E33" s="1006"/>
    </row>
    <row r="34" spans="1:5" ht="36" customHeight="1" x14ac:dyDescent="0.25">
      <c r="A34" s="275">
        <f>SUM(A32+1)</f>
        <v>26</v>
      </c>
      <c r="B34" s="275" t="s">
        <v>42</v>
      </c>
      <c r="C34" s="603" t="s">
        <v>934</v>
      </c>
      <c r="D34" s="275" t="s">
        <v>914</v>
      </c>
      <c r="E34" s="275"/>
    </row>
    <row r="35" spans="1:5" ht="41.25" customHeight="1" x14ac:dyDescent="0.25">
      <c r="A35" s="275">
        <f>SUM(A34)+1</f>
        <v>27</v>
      </c>
      <c r="B35" s="275" t="s">
        <v>46</v>
      </c>
      <c r="C35" s="603" t="s">
        <v>47</v>
      </c>
      <c r="D35" s="275" t="s">
        <v>914</v>
      </c>
      <c r="E35" s="275"/>
    </row>
    <row r="36" spans="1:5" ht="36.75" customHeight="1" x14ac:dyDescent="0.25">
      <c r="A36" s="275">
        <f t="shared" ref="A36:A38" si="0">SUM(A35)+1</f>
        <v>28</v>
      </c>
      <c r="B36" s="275" t="s">
        <v>44</v>
      </c>
      <c r="C36" s="603" t="s">
        <v>935</v>
      </c>
      <c r="D36" s="275" t="s">
        <v>914</v>
      </c>
      <c r="E36" s="275"/>
    </row>
    <row r="37" spans="1:5" ht="63.75" customHeight="1" x14ac:dyDescent="0.25">
      <c r="A37" s="275">
        <f t="shared" si="0"/>
        <v>29</v>
      </c>
      <c r="B37" s="275" t="s">
        <v>48</v>
      </c>
      <c r="C37" s="603" t="s">
        <v>936</v>
      </c>
      <c r="D37" s="275" t="s">
        <v>937</v>
      </c>
      <c r="E37" s="275"/>
    </row>
    <row r="38" spans="1:5" ht="32.25" customHeight="1" x14ac:dyDescent="0.25">
      <c r="A38" s="275">
        <f t="shared" si="0"/>
        <v>30</v>
      </c>
      <c r="B38" s="275" t="s">
        <v>301</v>
      </c>
      <c r="C38" s="603" t="s">
        <v>938</v>
      </c>
      <c r="D38" s="275" t="s">
        <v>1097</v>
      </c>
      <c r="E38" s="240"/>
    </row>
    <row r="39" spans="1:5" s="595" customFormat="1" ht="84" customHeight="1" x14ac:dyDescent="0.25">
      <c r="A39" s="275">
        <f t="shared" ref="A39:A46" si="1">SUM(A38)+1</f>
        <v>31</v>
      </c>
      <c r="B39" s="275" t="s">
        <v>303</v>
      </c>
      <c r="C39" s="603" t="s">
        <v>1115</v>
      </c>
      <c r="D39" s="275" t="s">
        <v>1097</v>
      </c>
      <c r="E39" s="275" t="s">
        <v>1098</v>
      </c>
    </row>
    <row r="40" spans="1:5" s="595" customFormat="1" ht="63.75" customHeight="1" x14ac:dyDescent="0.25">
      <c r="A40" s="275">
        <f t="shared" si="1"/>
        <v>32</v>
      </c>
      <c r="B40" s="275" t="s">
        <v>698</v>
      </c>
      <c r="C40" s="603" t="s">
        <v>1116</v>
      </c>
      <c r="D40" s="275" t="s">
        <v>1097</v>
      </c>
      <c r="E40" s="275" t="s">
        <v>1099</v>
      </c>
    </row>
    <row r="41" spans="1:5" ht="44.25" customHeight="1" x14ac:dyDescent="0.25">
      <c r="A41" s="275">
        <f t="shared" si="1"/>
        <v>33</v>
      </c>
      <c r="B41" s="275" t="s">
        <v>188</v>
      </c>
      <c r="C41" s="603" t="s">
        <v>942</v>
      </c>
      <c r="D41" s="275" t="s">
        <v>914</v>
      </c>
      <c r="E41" s="275"/>
    </row>
    <row r="42" spans="1:5" s="595" customFormat="1" ht="62.25" customHeight="1" x14ac:dyDescent="0.25">
      <c r="A42" s="275">
        <f t="shared" si="1"/>
        <v>34</v>
      </c>
      <c r="B42" s="275" t="s">
        <v>900</v>
      </c>
      <c r="C42" s="603" t="s">
        <v>1138</v>
      </c>
      <c r="D42" s="275" t="s">
        <v>1097</v>
      </c>
      <c r="E42" s="240"/>
    </row>
    <row r="43" spans="1:5" s="595" customFormat="1" ht="70.5" customHeight="1" x14ac:dyDescent="0.25">
      <c r="A43" s="608">
        <f t="shared" si="1"/>
        <v>35</v>
      </c>
      <c r="B43" s="608" t="s">
        <v>1100</v>
      </c>
      <c r="C43" s="613" t="s">
        <v>667</v>
      </c>
      <c r="D43" s="617" t="s">
        <v>1176</v>
      </c>
      <c r="E43" s="604"/>
    </row>
    <row r="44" spans="1:5" s="5" customFormat="1" ht="91.5" customHeight="1" x14ac:dyDescent="0.25">
      <c r="A44" s="605">
        <f t="shared" si="1"/>
        <v>36</v>
      </c>
      <c r="B44" s="605" t="s">
        <v>944</v>
      </c>
      <c r="C44" s="615" t="s">
        <v>945</v>
      </c>
      <c r="D44" s="605" t="s">
        <v>914</v>
      </c>
      <c r="E44" s="605"/>
    </row>
    <row r="45" spans="1:5" s="5" customFormat="1" ht="55.5" customHeight="1" x14ac:dyDescent="0.25">
      <c r="A45" s="619">
        <f t="shared" si="1"/>
        <v>37</v>
      </c>
      <c r="B45" s="619" t="s">
        <v>1101</v>
      </c>
      <c r="C45" s="623" t="s">
        <v>1139</v>
      </c>
      <c r="D45" s="617" t="s">
        <v>1176</v>
      </c>
      <c r="E45" s="275"/>
    </row>
    <row r="46" spans="1:5" s="5" customFormat="1" ht="46.5" customHeight="1" x14ac:dyDescent="0.25">
      <c r="A46" s="620">
        <f t="shared" si="1"/>
        <v>38</v>
      </c>
      <c r="B46" s="620" t="s">
        <v>1131</v>
      </c>
      <c r="C46" s="621" t="s">
        <v>1140</v>
      </c>
      <c r="D46" s="617" t="s">
        <v>1176</v>
      </c>
      <c r="E46" s="616"/>
    </row>
    <row r="47" spans="1:5" s="598" customFormat="1" ht="38.25" customHeight="1" x14ac:dyDescent="0.25">
      <c r="A47" s="1007" t="s">
        <v>37</v>
      </c>
      <c r="B47" s="1008"/>
      <c r="C47" s="1008"/>
      <c r="D47" s="1008"/>
      <c r="E47" s="1009"/>
    </row>
    <row r="48" spans="1:5" s="599" customFormat="1" ht="40.5" customHeight="1" x14ac:dyDescent="0.25">
      <c r="A48" s="275">
        <f>SUM(A46)+1</f>
        <v>39</v>
      </c>
      <c r="B48" s="275" t="s">
        <v>763</v>
      </c>
      <c r="C48" s="603" t="s">
        <v>1141</v>
      </c>
      <c r="D48" s="592" t="s">
        <v>1097</v>
      </c>
      <c r="E48" s="593"/>
    </row>
    <row r="49" spans="1:5" s="595" customFormat="1" ht="43.5" customHeight="1" x14ac:dyDescent="0.25">
      <c r="A49" s="275">
        <f>SUM(A48)+1</f>
        <v>40</v>
      </c>
      <c r="B49" s="275" t="s">
        <v>764</v>
      </c>
      <c r="C49" s="603" t="s">
        <v>1142</v>
      </c>
      <c r="D49" s="591" t="s">
        <v>1097</v>
      </c>
      <c r="E49" s="240"/>
    </row>
    <row r="50" spans="1:5" s="595" customFormat="1" ht="42.75" customHeight="1" x14ac:dyDescent="0.25">
      <c r="A50" s="275">
        <f>SUM(A49)+1</f>
        <v>41</v>
      </c>
      <c r="B50" s="275" t="s">
        <v>950</v>
      </c>
      <c r="C50" s="603" t="s">
        <v>1143</v>
      </c>
      <c r="D50" s="591" t="s">
        <v>1097</v>
      </c>
      <c r="E50" s="240"/>
    </row>
    <row r="51" spans="1:5" s="594" customFormat="1" ht="30" customHeight="1" x14ac:dyDescent="0.25">
      <c r="A51" s="1004" t="s">
        <v>720</v>
      </c>
      <c r="B51" s="1005"/>
      <c r="C51" s="1005"/>
      <c r="D51" s="1005"/>
      <c r="E51" s="1006"/>
    </row>
    <row r="52" spans="1:5" ht="44.25" customHeight="1" x14ac:dyDescent="0.25">
      <c r="A52" s="275">
        <f>SUM(A50)+1</f>
        <v>42</v>
      </c>
      <c r="B52" s="275" t="s">
        <v>53</v>
      </c>
      <c r="C52" s="603" t="s">
        <v>952</v>
      </c>
      <c r="D52" s="275" t="s">
        <v>953</v>
      </c>
      <c r="E52" s="275"/>
    </row>
    <row r="53" spans="1:5" ht="44.25" customHeight="1" x14ac:dyDescent="0.25">
      <c r="A53" s="608">
        <f>SUM(A52)+1</f>
        <v>43</v>
      </c>
      <c r="B53" s="608" t="s">
        <v>55</v>
      </c>
      <c r="C53" s="613" t="s">
        <v>1174</v>
      </c>
      <c r="D53" s="617" t="s">
        <v>1177</v>
      </c>
      <c r="E53" s="275"/>
    </row>
    <row r="54" spans="1:5" ht="61.5" customHeight="1" x14ac:dyDescent="0.25">
      <c r="A54" s="275">
        <f t="shared" ref="A54:A72" si="2">SUM(A53)+1</f>
        <v>44</v>
      </c>
      <c r="B54" s="275" t="s">
        <v>57</v>
      </c>
      <c r="C54" s="603" t="s">
        <v>1117</v>
      </c>
      <c r="D54" s="275" t="s">
        <v>953</v>
      </c>
      <c r="E54" s="275"/>
    </row>
    <row r="55" spans="1:5" ht="39" customHeight="1" x14ac:dyDescent="0.25">
      <c r="A55" s="275">
        <f t="shared" si="2"/>
        <v>45</v>
      </c>
      <c r="B55" s="275" t="s">
        <v>59</v>
      </c>
      <c r="C55" s="603" t="s">
        <v>60</v>
      </c>
      <c r="D55" s="275" t="s">
        <v>953</v>
      </c>
      <c r="E55" s="275"/>
    </row>
    <row r="56" spans="1:5" ht="36" customHeight="1" x14ac:dyDescent="0.25">
      <c r="A56" s="275">
        <f t="shared" si="2"/>
        <v>46</v>
      </c>
      <c r="B56" s="275" t="s">
        <v>61</v>
      </c>
      <c r="C56" s="603" t="s">
        <v>62</v>
      </c>
      <c r="D56" s="275" t="s">
        <v>953</v>
      </c>
      <c r="E56" s="275"/>
    </row>
    <row r="57" spans="1:5" s="595" customFormat="1" ht="60.75" customHeight="1" x14ac:dyDescent="0.25">
      <c r="A57" s="275">
        <f t="shared" si="2"/>
        <v>47</v>
      </c>
      <c r="B57" s="275" t="s">
        <v>63</v>
      </c>
      <c r="C57" s="603" t="s">
        <v>1144</v>
      </c>
      <c r="D57" s="275" t="s">
        <v>1102</v>
      </c>
      <c r="E57" s="240"/>
    </row>
    <row r="58" spans="1:5" ht="47.25" customHeight="1" x14ac:dyDescent="0.25">
      <c r="A58" s="275">
        <f t="shared" si="2"/>
        <v>48</v>
      </c>
      <c r="B58" s="275" t="s">
        <v>65</v>
      </c>
      <c r="C58" s="603" t="s">
        <v>1145</v>
      </c>
      <c r="D58" s="275" t="s">
        <v>953</v>
      </c>
      <c r="E58" s="275"/>
    </row>
    <row r="59" spans="1:5" ht="54.75" customHeight="1" x14ac:dyDescent="0.25">
      <c r="A59" s="629">
        <f t="shared" si="2"/>
        <v>49</v>
      </c>
      <c r="B59" s="629" t="s">
        <v>67</v>
      </c>
      <c r="C59" s="629" t="s">
        <v>1146</v>
      </c>
      <c r="D59" s="630" t="s">
        <v>1173</v>
      </c>
      <c r="E59" s="622"/>
    </row>
    <row r="60" spans="1:5" ht="40.5" customHeight="1" x14ac:dyDescent="0.25">
      <c r="A60" s="275">
        <f t="shared" si="2"/>
        <v>50</v>
      </c>
      <c r="B60" s="275" t="s">
        <v>187</v>
      </c>
      <c r="C60" s="603" t="s">
        <v>1103</v>
      </c>
      <c r="D60" s="275" t="s">
        <v>953</v>
      </c>
      <c r="E60" s="275"/>
    </row>
    <row r="61" spans="1:5" ht="34.5" customHeight="1" x14ac:dyDescent="0.25">
      <c r="A61" s="275">
        <f t="shared" si="2"/>
        <v>51</v>
      </c>
      <c r="B61" s="275" t="s">
        <v>70</v>
      </c>
      <c r="C61" s="603" t="s">
        <v>71</v>
      </c>
      <c r="D61" s="275" t="s">
        <v>953</v>
      </c>
      <c r="E61" s="275"/>
    </row>
    <row r="62" spans="1:5" ht="40.5" customHeight="1" x14ac:dyDescent="0.25">
      <c r="A62" s="275">
        <f t="shared" si="2"/>
        <v>52</v>
      </c>
      <c r="B62" s="275" t="s">
        <v>72</v>
      </c>
      <c r="C62" s="603" t="s">
        <v>960</v>
      </c>
      <c r="D62" s="275" t="s">
        <v>953</v>
      </c>
      <c r="E62" s="275"/>
    </row>
    <row r="63" spans="1:5" ht="38.25" customHeight="1" x14ac:dyDescent="0.25">
      <c r="A63" s="275">
        <f t="shared" si="2"/>
        <v>53</v>
      </c>
      <c r="B63" s="275" t="s">
        <v>74</v>
      </c>
      <c r="C63" s="603" t="s">
        <v>1104</v>
      </c>
      <c r="D63" s="275" t="s">
        <v>953</v>
      </c>
      <c r="E63" s="275"/>
    </row>
    <row r="64" spans="1:5" ht="37.5" customHeight="1" x14ac:dyDescent="0.25">
      <c r="A64" s="275">
        <f t="shared" si="2"/>
        <v>54</v>
      </c>
      <c r="B64" s="275" t="s">
        <v>76</v>
      </c>
      <c r="C64" s="603" t="s">
        <v>962</v>
      </c>
      <c r="D64" s="275" t="s">
        <v>953</v>
      </c>
      <c r="E64" s="275"/>
    </row>
    <row r="65" spans="1:5" ht="37.5" customHeight="1" x14ac:dyDescent="0.25">
      <c r="A65" s="275">
        <f t="shared" si="2"/>
        <v>55</v>
      </c>
      <c r="B65" s="275" t="s">
        <v>230</v>
      </c>
      <c r="C65" s="603" t="s">
        <v>721</v>
      </c>
      <c r="D65" s="275" t="s">
        <v>953</v>
      </c>
      <c r="E65" s="275"/>
    </row>
    <row r="66" spans="1:5" s="5" customFormat="1" ht="41.25" customHeight="1" x14ac:dyDescent="0.25">
      <c r="A66" s="275">
        <f t="shared" si="2"/>
        <v>56</v>
      </c>
      <c r="B66" s="275" t="s">
        <v>231</v>
      </c>
      <c r="C66" s="603" t="s">
        <v>963</v>
      </c>
      <c r="D66" s="275" t="s">
        <v>953</v>
      </c>
      <c r="E66" s="275"/>
    </row>
    <row r="67" spans="1:5" s="5" customFormat="1" ht="50.25" customHeight="1" x14ac:dyDescent="0.25">
      <c r="A67" s="275">
        <f t="shared" si="2"/>
        <v>57</v>
      </c>
      <c r="B67" s="275" t="s">
        <v>232</v>
      </c>
      <c r="C67" s="603" t="s">
        <v>964</v>
      </c>
      <c r="D67" s="275" t="s">
        <v>953</v>
      </c>
      <c r="E67" s="275"/>
    </row>
    <row r="68" spans="1:5" s="5" customFormat="1" ht="34.5" customHeight="1" x14ac:dyDescent="0.25">
      <c r="A68" s="275">
        <f t="shared" si="2"/>
        <v>58</v>
      </c>
      <c r="B68" s="275" t="s">
        <v>691</v>
      </c>
      <c r="C68" s="603" t="s">
        <v>965</v>
      </c>
      <c r="D68" s="275" t="s">
        <v>953</v>
      </c>
      <c r="E68" s="275"/>
    </row>
    <row r="69" spans="1:5" s="5" customFormat="1" ht="62.25" customHeight="1" x14ac:dyDescent="0.25">
      <c r="A69" s="275">
        <f t="shared" si="2"/>
        <v>59</v>
      </c>
      <c r="B69" s="275" t="s">
        <v>695</v>
      </c>
      <c r="C69" s="603" t="s">
        <v>966</v>
      </c>
      <c r="D69" s="275" t="s">
        <v>953</v>
      </c>
      <c r="E69" s="275"/>
    </row>
    <row r="70" spans="1:5" s="5" customFormat="1" ht="59.25" customHeight="1" x14ac:dyDescent="0.25">
      <c r="A70" s="275">
        <f t="shared" si="2"/>
        <v>60</v>
      </c>
      <c r="B70" s="608" t="s">
        <v>696</v>
      </c>
      <c r="C70" s="613" t="s">
        <v>667</v>
      </c>
      <c r="D70" s="617" t="s">
        <v>1176</v>
      </c>
      <c r="E70" s="622"/>
    </row>
    <row r="71" spans="1:5" s="595" customFormat="1" ht="35.25" customHeight="1" x14ac:dyDescent="0.25">
      <c r="A71" s="275">
        <f t="shared" si="2"/>
        <v>61</v>
      </c>
      <c r="B71" s="275" t="s">
        <v>775</v>
      </c>
      <c r="C71" s="603" t="s">
        <v>1171</v>
      </c>
      <c r="D71" s="275" t="s">
        <v>1097</v>
      </c>
      <c r="E71" s="240"/>
    </row>
    <row r="72" spans="1:5" s="529" customFormat="1" ht="45.75" customHeight="1" x14ac:dyDescent="0.2">
      <c r="A72" s="275">
        <f t="shared" si="2"/>
        <v>62</v>
      </c>
      <c r="B72" s="275" t="s">
        <v>1105</v>
      </c>
      <c r="C72" s="603" t="s">
        <v>1172</v>
      </c>
      <c r="D72" s="275" t="s">
        <v>1106</v>
      </c>
      <c r="E72" s="606"/>
    </row>
    <row r="73" spans="1:5" s="594" customFormat="1" ht="28.5" customHeight="1" x14ac:dyDescent="0.25">
      <c r="A73" s="1004" t="s">
        <v>1119</v>
      </c>
      <c r="B73" s="1005"/>
      <c r="C73" s="1005"/>
      <c r="D73" s="1005"/>
      <c r="E73" s="1006"/>
    </row>
    <row r="74" spans="1:5" ht="36.75" customHeight="1" x14ac:dyDescent="0.25">
      <c r="A74" s="275">
        <f>SUM(A72)+1</f>
        <v>63</v>
      </c>
      <c r="B74" s="275" t="s">
        <v>80</v>
      </c>
      <c r="C74" s="603" t="s">
        <v>81</v>
      </c>
      <c r="D74" s="275" t="s">
        <v>912</v>
      </c>
      <c r="E74" s="275"/>
    </row>
    <row r="75" spans="1:5" ht="38.25" customHeight="1" x14ac:dyDescent="0.25">
      <c r="A75" s="275">
        <f>SUM(A74+1)</f>
        <v>64</v>
      </c>
      <c r="B75" s="275" t="s">
        <v>82</v>
      </c>
      <c r="C75" s="603" t="s">
        <v>83</v>
      </c>
      <c r="D75" s="275" t="s">
        <v>912</v>
      </c>
      <c r="E75" s="275"/>
    </row>
    <row r="76" spans="1:5" ht="36.75" customHeight="1" x14ac:dyDescent="0.25">
      <c r="A76" s="275">
        <f t="shared" ref="A76:A95" si="3">SUM(A75+1)</f>
        <v>65</v>
      </c>
      <c r="B76" s="275" t="s">
        <v>84</v>
      </c>
      <c r="C76" s="603" t="s">
        <v>85</v>
      </c>
      <c r="D76" s="275" t="s">
        <v>912</v>
      </c>
      <c r="E76" s="275"/>
    </row>
    <row r="77" spans="1:5" ht="40.5" customHeight="1" x14ac:dyDescent="0.25">
      <c r="A77" s="275">
        <f t="shared" si="3"/>
        <v>66</v>
      </c>
      <c r="B77" s="275" t="s">
        <v>86</v>
      </c>
      <c r="C77" s="603" t="s">
        <v>87</v>
      </c>
      <c r="D77" s="275" t="s">
        <v>912</v>
      </c>
      <c r="E77" s="275"/>
    </row>
    <row r="78" spans="1:5" ht="37.5" customHeight="1" x14ac:dyDescent="0.25">
      <c r="A78" s="275">
        <f t="shared" si="3"/>
        <v>67</v>
      </c>
      <c r="B78" s="275" t="s">
        <v>88</v>
      </c>
      <c r="C78" s="603" t="s">
        <v>968</v>
      </c>
      <c r="D78" s="275" t="s">
        <v>912</v>
      </c>
      <c r="E78" s="275"/>
    </row>
    <row r="79" spans="1:5" ht="50.25" customHeight="1" x14ac:dyDescent="0.25">
      <c r="A79" s="275">
        <f t="shared" si="3"/>
        <v>68</v>
      </c>
      <c r="B79" s="275" t="s">
        <v>90</v>
      </c>
      <c r="C79" s="603" t="s">
        <v>969</v>
      </c>
      <c r="D79" s="275" t="s">
        <v>912</v>
      </c>
      <c r="E79" s="275"/>
    </row>
    <row r="80" spans="1:5" ht="33.75" customHeight="1" x14ac:dyDescent="0.25">
      <c r="A80" s="275">
        <f t="shared" si="3"/>
        <v>69</v>
      </c>
      <c r="B80" s="275" t="s">
        <v>92</v>
      </c>
      <c r="C80" s="603" t="s">
        <v>1170</v>
      </c>
      <c r="D80" s="275" t="s">
        <v>912</v>
      </c>
      <c r="E80" s="275"/>
    </row>
    <row r="81" spans="1:5" ht="70.5" customHeight="1" x14ac:dyDescent="0.25">
      <c r="A81" s="275">
        <f t="shared" si="3"/>
        <v>70</v>
      </c>
      <c r="B81" s="275" t="s">
        <v>96</v>
      </c>
      <c r="C81" s="603" t="s">
        <v>971</v>
      </c>
      <c r="D81" s="275" t="s">
        <v>912</v>
      </c>
      <c r="E81" s="275"/>
    </row>
    <row r="82" spans="1:5" ht="48" customHeight="1" x14ac:dyDescent="0.25">
      <c r="A82" s="275">
        <f t="shared" si="3"/>
        <v>71</v>
      </c>
      <c r="B82" s="275" t="s">
        <v>98</v>
      </c>
      <c r="C82" s="603" t="s">
        <v>972</v>
      </c>
      <c r="D82" s="275" t="s">
        <v>912</v>
      </c>
      <c r="E82" s="275"/>
    </row>
    <row r="83" spans="1:5" ht="78" customHeight="1" x14ac:dyDescent="0.25">
      <c r="A83" s="275">
        <f t="shared" si="3"/>
        <v>72</v>
      </c>
      <c r="B83" s="624" t="s">
        <v>233</v>
      </c>
      <c r="C83" s="625" t="s">
        <v>1148</v>
      </c>
      <c r="D83" s="626" t="s">
        <v>1178</v>
      </c>
      <c r="E83" s="275"/>
    </row>
    <row r="84" spans="1:5" ht="63.75" customHeight="1" x14ac:dyDescent="0.25">
      <c r="A84" s="275">
        <f t="shared" si="3"/>
        <v>73</v>
      </c>
      <c r="B84" s="275" t="s">
        <v>238</v>
      </c>
      <c r="C84" s="603" t="s">
        <v>239</v>
      </c>
      <c r="D84" s="275" t="s">
        <v>912</v>
      </c>
      <c r="E84" s="275"/>
    </row>
    <row r="85" spans="1:5" ht="32.25" customHeight="1" x14ac:dyDescent="0.25">
      <c r="A85" s="275">
        <f t="shared" si="3"/>
        <v>74</v>
      </c>
      <c r="B85" s="275" t="s">
        <v>243</v>
      </c>
      <c r="C85" s="603" t="s">
        <v>975</v>
      </c>
      <c r="D85" s="275" t="s">
        <v>912</v>
      </c>
      <c r="E85" s="275"/>
    </row>
    <row r="86" spans="1:5" ht="75" customHeight="1" x14ac:dyDescent="0.25">
      <c r="A86" s="275">
        <f t="shared" si="3"/>
        <v>75</v>
      </c>
      <c r="B86" s="275" t="s">
        <v>248</v>
      </c>
      <c r="C86" s="603" t="s">
        <v>976</v>
      </c>
      <c r="D86" s="275" t="s">
        <v>912</v>
      </c>
      <c r="E86" s="275"/>
    </row>
    <row r="87" spans="1:5" ht="37.5" customHeight="1" x14ac:dyDescent="0.25">
      <c r="A87" s="275">
        <f t="shared" si="3"/>
        <v>76</v>
      </c>
      <c r="B87" s="275" t="s">
        <v>250</v>
      </c>
      <c r="C87" s="603" t="s">
        <v>977</v>
      </c>
      <c r="D87" s="275" t="s">
        <v>912</v>
      </c>
      <c r="E87" s="275"/>
    </row>
    <row r="88" spans="1:5" ht="43.5" customHeight="1" x14ac:dyDescent="0.25">
      <c r="A88" s="275">
        <f t="shared" si="3"/>
        <v>77</v>
      </c>
      <c r="B88" s="275" t="s">
        <v>252</v>
      </c>
      <c r="C88" s="603" t="s">
        <v>253</v>
      </c>
      <c r="D88" s="275" t="s">
        <v>912</v>
      </c>
      <c r="E88" s="275"/>
    </row>
    <row r="89" spans="1:5" ht="45.75" customHeight="1" x14ac:dyDescent="0.25">
      <c r="A89" s="275">
        <f t="shared" si="3"/>
        <v>78</v>
      </c>
      <c r="B89" s="275" t="s">
        <v>254</v>
      </c>
      <c r="C89" s="603" t="s">
        <v>978</v>
      </c>
      <c r="D89" s="275" t="s">
        <v>912</v>
      </c>
      <c r="E89" s="275"/>
    </row>
    <row r="90" spans="1:5" ht="40.5" customHeight="1" x14ac:dyDescent="0.25">
      <c r="A90" s="275">
        <f t="shared" si="3"/>
        <v>79</v>
      </c>
      <c r="B90" s="275" t="s">
        <v>259</v>
      </c>
      <c r="C90" s="603" t="s">
        <v>260</v>
      </c>
      <c r="D90" s="275" t="s">
        <v>912</v>
      </c>
      <c r="E90" s="275"/>
    </row>
    <row r="91" spans="1:5" ht="51" customHeight="1" x14ac:dyDescent="0.25">
      <c r="A91" s="275">
        <f t="shared" si="3"/>
        <v>80</v>
      </c>
      <c r="B91" s="275" t="s">
        <v>261</v>
      </c>
      <c r="C91" s="603" t="s">
        <v>262</v>
      </c>
      <c r="D91" s="275" t="s">
        <v>912</v>
      </c>
      <c r="E91" s="275"/>
    </row>
    <row r="92" spans="1:5" ht="48.75" customHeight="1" x14ac:dyDescent="0.25">
      <c r="A92" s="275">
        <f t="shared" si="3"/>
        <v>81</v>
      </c>
      <c r="B92" s="275" t="s">
        <v>315</v>
      </c>
      <c r="C92" s="603" t="s">
        <v>979</v>
      </c>
      <c r="D92" s="275" t="s">
        <v>912</v>
      </c>
      <c r="E92" s="275"/>
    </row>
    <row r="93" spans="1:5" ht="45" customHeight="1" x14ac:dyDescent="0.25">
      <c r="A93" s="275">
        <f t="shared" si="3"/>
        <v>82</v>
      </c>
      <c r="B93" s="275" t="s">
        <v>316</v>
      </c>
      <c r="C93" s="603" t="s">
        <v>980</v>
      </c>
      <c r="D93" s="275" t="s">
        <v>912</v>
      </c>
      <c r="E93" s="275"/>
    </row>
    <row r="94" spans="1:5" s="595" customFormat="1" ht="35.25" customHeight="1" x14ac:dyDescent="0.25">
      <c r="A94" s="275">
        <f t="shared" si="3"/>
        <v>83</v>
      </c>
      <c r="B94" s="275" t="s">
        <v>700</v>
      </c>
      <c r="C94" s="603" t="s">
        <v>667</v>
      </c>
      <c r="D94" s="275" t="s">
        <v>1097</v>
      </c>
      <c r="E94" s="240"/>
    </row>
    <row r="95" spans="1:5" s="595" customFormat="1" ht="62.25" customHeight="1" x14ac:dyDescent="0.25">
      <c r="A95" s="275">
        <f t="shared" si="3"/>
        <v>84</v>
      </c>
      <c r="B95" s="275" t="s">
        <v>762</v>
      </c>
      <c r="C95" s="603" t="s">
        <v>1147</v>
      </c>
      <c r="D95" s="275" t="s">
        <v>1097</v>
      </c>
      <c r="E95" s="240"/>
    </row>
    <row r="96" spans="1:5" s="596" customFormat="1" ht="28.5" customHeight="1" x14ac:dyDescent="0.25">
      <c r="A96" s="1010" t="s">
        <v>37</v>
      </c>
      <c r="B96" s="1011"/>
      <c r="C96" s="1011"/>
      <c r="D96" s="1011"/>
      <c r="E96" s="1012"/>
    </row>
    <row r="97" spans="1:5" ht="39" customHeight="1" x14ac:dyDescent="0.25">
      <c r="A97" s="275">
        <f>SUM(A95)+1</f>
        <v>85</v>
      </c>
      <c r="B97" s="275" t="s">
        <v>100</v>
      </c>
      <c r="C97" s="603" t="s">
        <v>724</v>
      </c>
      <c r="D97" s="275" t="s">
        <v>912</v>
      </c>
      <c r="E97" s="275"/>
    </row>
    <row r="98" spans="1:5" ht="45.75" customHeight="1" x14ac:dyDescent="0.25">
      <c r="A98" s="275">
        <f>SUM(A97)+1</f>
        <v>86</v>
      </c>
      <c r="B98" s="275" t="s">
        <v>265</v>
      </c>
      <c r="C98" s="603" t="s">
        <v>266</v>
      </c>
      <c r="D98" s="275" t="s">
        <v>912</v>
      </c>
      <c r="E98" s="275"/>
    </row>
    <row r="99" spans="1:5" ht="63.75" customHeight="1" x14ac:dyDescent="0.25">
      <c r="A99" s="275">
        <f t="shared" ref="A99:A103" si="4">SUM(A98)+1</f>
        <v>87</v>
      </c>
      <c r="B99" s="275" t="s">
        <v>102</v>
      </c>
      <c r="C99" s="603" t="s">
        <v>1149</v>
      </c>
      <c r="D99" s="275" t="s">
        <v>912</v>
      </c>
      <c r="E99" s="275"/>
    </row>
    <row r="100" spans="1:5" ht="60.75" customHeight="1" x14ac:dyDescent="0.25">
      <c r="A100" s="275">
        <f t="shared" si="4"/>
        <v>88</v>
      </c>
      <c r="B100" s="275" t="s">
        <v>267</v>
      </c>
      <c r="C100" s="603" t="s">
        <v>1150</v>
      </c>
      <c r="D100" s="275" t="s">
        <v>912</v>
      </c>
      <c r="E100" s="275"/>
    </row>
    <row r="101" spans="1:5" ht="38.25" customHeight="1" x14ac:dyDescent="0.25">
      <c r="A101" s="275">
        <f t="shared" si="4"/>
        <v>89</v>
      </c>
      <c r="B101" s="275" t="s">
        <v>270</v>
      </c>
      <c r="C101" s="603" t="s">
        <v>1151</v>
      </c>
      <c r="D101" s="275" t="s">
        <v>912</v>
      </c>
      <c r="E101" s="275"/>
    </row>
    <row r="102" spans="1:5" ht="61.5" customHeight="1" x14ac:dyDescent="0.25">
      <c r="A102" s="275">
        <f t="shared" si="4"/>
        <v>90</v>
      </c>
      <c r="B102" s="624" t="s">
        <v>273</v>
      </c>
      <c r="C102" s="625" t="s">
        <v>1152</v>
      </c>
      <c r="D102" s="626" t="s">
        <v>1107</v>
      </c>
      <c r="E102" s="275"/>
    </row>
    <row r="103" spans="1:5" ht="61.5" customHeight="1" x14ac:dyDescent="0.25">
      <c r="A103" s="275">
        <f t="shared" si="4"/>
        <v>91</v>
      </c>
      <c r="B103" s="275" t="s">
        <v>336</v>
      </c>
      <c r="C103" s="603" t="s">
        <v>987</v>
      </c>
      <c r="D103" s="240" t="s">
        <v>1137</v>
      </c>
      <c r="E103" s="240"/>
    </row>
    <row r="104" spans="1:5" s="594" customFormat="1" ht="27.75" customHeight="1" x14ac:dyDescent="0.25">
      <c r="A104" s="1004" t="s">
        <v>1120</v>
      </c>
      <c r="B104" s="1005"/>
      <c r="C104" s="1005"/>
      <c r="D104" s="1005"/>
      <c r="E104" s="1006"/>
    </row>
    <row r="105" spans="1:5" ht="33" customHeight="1" x14ac:dyDescent="0.25">
      <c r="A105" s="275">
        <f>SUM(A103)+1</f>
        <v>92</v>
      </c>
      <c r="B105" s="275" t="s">
        <v>107</v>
      </c>
      <c r="C105" s="603" t="s">
        <v>988</v>
      </c>
      <c r="D105" s="275" t="s">
        <v>912</v>
      </c>
      <c r="E105" s="275"/>
    </row>
    <row r="106" spans="1:5" ht="39.75" customHeight="1" x14ac:dyDescent="0.25">
      <c r="A106" s="275">
        <f>SUM(A105)+1</f>
        <v>93</v>
      </c>
      <c r="B106" s="275" t="s">
        <v>109</v>
      </c>
      <c r="C106" s="603" t="s">
        <v>989</v>
      </c>
      <c r="D106" s="275" t="s">
        <v>912</v>
      </c>
      <c r="E106" s="275"/>
    </row>
    <row r="107" spans="1:5" ht="41.25" customHeight="1" x14ac:dyDescent="0.25">
      <c r="A107" s="275">
        <f t="shared" ref="A107:A122" si="5">SUM(A106)+1</f>
        <v>94</v>
      </c>
      <c r="B107" s="275" t="s">
        <v>113</v>
      </c>
      <c r="C107" s="603" t="s">
        <v>114</v>
      </c>
      <c r="D107" s="275" t="s">
        <v>912</v>
      </c>
      <c r="E107" s="275"/>
    </row>
    <row r="108" spans="1:5" ht="40.5" customHeight="1" x14ac:dyDescent="0.25">
      <c r="A108" s="275">
        <f t="shared" si="5"/>
        <v>95</v>
      </c>
      <c r="B108" s="275" t="s">
        <v>115</v>
      </c>
      <c r="C108" s="603" t="s">
        <v>990</v>
      </c>
      <c r="D108" s="275" t="s">
        <v>912</v>
      </c>
      <c r="E108" s="275"/>
    </row>
    <row r="109" spans="1:5" ht="42" customHeight="1" x14ac:dyDescent="0.25">
      <c r="A109" s="275">
        <f t="shared" si="5"/>
        <v>96</v>
      </c>
      <c r="B109" s="275" t="s">
        <v>117</v>
      </c>
      <c r="C109" s="603" t="s">
        <v>991</v>
      </c>
      <c r="D109" s="275" t="s">
        <v>912</v>
      </c>
      <c r="E109" s="275"/>
    </row>
    <row r="110" spans="1:5" ht="36" customHeight="1" x14ac:dyDescent="0.25">
      <c r="A110" s="275">
        <f t="shared" si="5"/>
        <v>97</v>
      </c>
      <c r="B110" s="275" t="s">
        <v>119</v>
      </c>
      <c r="C110" s="603" t="s">
        <v>992</v>
      </c>
      <c r="D110" s="275" t="s">
        <v>912</v>
      </c>
      <c r="E110" s="275"/>
    </row>
    <row r="111" spans="1:5" ht="54.75" customHeight="1" x14ac:dyDescent="0.25">
      <c r="A111" s="275">
        <f t="shared" si="5"/>
        <v>98</v>
      </c>
      <c r="B111" s="275" t="s">
        <v>121</v>
      </c>
      <c r="C111" s="603" t="s">
        <v>993</v>
      </c>
      <c r="D111" s="275" t="s">
        <v>912</v>
      </c>
      <c r="E111" s="275"/>
    </row>
    <row r="112" spans="1:5" ht="39" customHeight="1" x14ac:dyDescent="0.25">
      <c r="A112" s="275">
        <f t="shared" si="5"/>
        <v>99</v>
      </c>
      <c r="B112" s="275" t="s">
        <v>123</v>
      </c>
      <c r="C112" s="603" t="s">
        <v>994</v>
      </c>
      <c r="D112" s="275" t="s">
        <v>912</v>
      </c>
      <c r="E112" s="275"/>
    </row>
    <row r="113" spans="1:5" ht="46.5" customHeight="1" x14ac:dyDescent="0.25">
      <c r="A113" s="275">
        <f t="shared" si="5"/>
        <v>100</v>
      </c>
      <c r="B113" s="275" t="s">
        <v>275</v>
      </c>
      <c r="C113" s="603" t="s">
        <v>995</v>
      </c>
      <c r="D113" s="275" t="s">
        <v>912</v>
      </c>
      <c r="E113" s="275"/>
    </row>
    <row r="114" spans="1:5" ht="39.75" customHeight="1" x14ac:dyDescent="0.25">
      <c r="A114" s="275">
        <f t="shared" si="5"/>
        <v>101</v>
      </c>
      <c r="B114" s="275" t="s">
        <v>278</v>
      </c>
      <c r="C114" s="603" t="s">
        <v>996</v>
      </c>
      <c r="D114" s="275" t="s">
        <v>912</v>
      </c>
      <c r="E114" s="275"/>
    </row>
    <row r="115" spans="1:5" ht="43.5" customHeight="1" x14ac:dyDescent="0.25">
      <c r="A115" s="275">
        <f t="shared" si="5"/>
        <v>102</v>
      </c>
      <c r="B115" s="275" t="s">
        <v>280</v>
      </c>
      <c r="C115" s="603" t="s">
        <v>997</v>
      </c>
      <c r="D115" s="275" t="s">
        <v>912</v>
      </c>
      <c r="E115" s="275"/>
    </row>
    <row r="116" spans="1:5" ht="54" customHeight="1" x14ac:dyDescent="0.25">
      <c r="A116" s="275">
        <f t="shared" si="5"/>
        <v>103</v>
      </c>
      <c r="B116" s="275" t="s">
        <v>282</v>
      </c>
      <c r="C116" s="603" t="s">
        <v>998</v>
      </c>
      <c r="D116" s="275" t="s">
        <v>912</v>
      </c>
      <c r="E116" s="275"/>
    </row>
    <row r="117" spans="1:5" ht="41.25" customHeight="1" x14ac:dyDescent="0.25">
      <c r="A117" s="275">
        <f t="shared" si="5"/>
        <v>104</v>
      </c>
      <c r="B117" s="275" t="s">
        <v>284</v>
      </c>
      <c r="C117" s="603" t="s">
        <v>999</v>
      </c>
      <c r="D117" s="275" t="s">
        <v>912</v>
      </c>
      <c r="E117" s="275"/>
    </row>
    <row r="118" spans="1:5" ht="40.5" customHeight="1" x14ac:dyDescent="0.25">
      <c r="A118" s="275">
        <f t="shared" si="5"/>
        <v>105</v>
      </c>
      <c r="B118" s="275" t="s">
        <v>320</v>
      </c>
      <c r="C118" s="603" t="s">
        <v>1000</v>
      </c>
      <c r="D118" s="275" t="s">
        <v>912</v>
      </c>
      <c r="E118" s="275"/>
    </row>
    <row r="119" spans="1:5" ht="39.75" customHeight="1" x14ac:dyDescent="0.25">
      <c r="A119" s="275">
        <f t="shared" si="5"/>
        <v>106</v>
      </c>
      <c r="B119" s="275" t="s">
        <v>321</v>
      </c>
      <c r="C119" s="603" t="s">
        <v>1001</v>
      </c>
      <c r="D119" s="275" t="s">
        <v>912</v>
      </c>
      <c r="E119" s="275"/>
    </row>
    <row r="120" spans="1:5" ht="28.5" customHeight="1" x14ac:dyDescent="0.25">
      <c r="A120" s="275">
        <f t="shared" si="5"/>
        <v>107</v>
      </c>
      <c r="B120" s="275" t="s">
        <v>323</v>
      </c>
      <c r="C120" s="603" t="s">
        <v>1002</v>
      </c>
      <c r="D120" s="275" t="s">
        <v>912</v>
      </c>
      <c r="E120" s="275"/>
    </row>
    <row r="121" spans="1:5" s="595" customFormat="1" ht="54" customHeight="1" x14ac:dyDescent="0.25">
      <c r="A121" s="275">
        <f t="shared" si="5"/>
        <v>108</v>
      </c>
      <c r="B121" s="275" t="s">
        <v>701</v>
      </c>
      <c r="C121" s="603" t="s">
        <v>1153</v>
      </c>
      <c r="D121" s="275" t="s">
        <v>1097</v>
      </c>
      <c r="E121" s="240"/>
    </row>
    <row r="122" spans="1:5" s="595" customFormat="1" ht="30.75" customHeight="1" x14ac:dyDescent="0.25">
      <c r="A122" s="275">
        <f t="shared" si="5"/>
        <v>109</v>
      </c>
      <c r="B122" s="275" t="s">
        <v>829</v>
      </c>
      <c r="C122" s="603" t="s">
        <v>667</v>
      </c>
      <c r="D122" s="275" t="s">
        <v>1097</v>
      </c>
      <c r="E122" s="240"/>
    </row>
    <row r="123" spans="1:5" s="596" customFormat="1" ht="30.75" customHeight="1" x14ac:dyDescent="0.25">
      <c r="A123" s="1010" t="s">
        <v>37</v>
      </c>
      <c r="B123" s="1011"/>
      <c r="C123" s="1011"/>
      <c r="D123" s="1011"/>
      <c r="E123" s="1012"/>
    </row>
    <row r="124" spans="1:5" ht="60.75" customHeight="1" x14ac:dyDescent="0.25">
      <c r="A124" s="275">
        <f>SUM(A122)+1</f>
        <v>110</v>
      </c>
      <c r="B124" s="275" t="s">
        <v>125</v>
      </c>
      <c r="C124" s="603" t="s">
        <v>1154</v>
      </c>
      <c r="D124" s="275" t="s">
        <v>912</v>
      </c>
      <c r="E124" s="275"/>
    </row>
    <row r="125" spans="1:5" ht="44.25" customHeight="1" x14ac:dyDescent="0.25">
      <c r="A125" s="275">
        <f>SUM(A124)+1</f>
        <v>111</v>
      </c>
      <c r="B125" s="275" t="s">
        <v>127</v>
      </c>
      <c r="C125" s="603" t="s">
        <v>1155</v>
      </c>
      <c r="D125" s="275" t="s">
        <v>912</v>
      </c>
      <c r="E125" s="275"/>
    </row>
    <row r="126" spans="1:5" ht="66.75" customHeight="1" x14ac:dyDescent="0.25">
      <c r="A126" s="275">
        <f>SUM(A125)+1</f>
        <v>112</v>
      </c>
      <c r="B126" s="275" t="s">
        <v>132</v>
      </c>
      <c r="C126" s="603" t="s">
        <v>1156</v>
      </c>
      <c r="D126" s="275" t="s">
        <v>912</v>
      </c>
      <c r="E126" s="275"/>
    </row>
    <row r="127" spans="1:5" s="600" customFormat="1" ht="30.75" customHeight="1" x14ac:dyDescent="0.25">
      <c r="A127" s="1004" t="s">
        <v>738</v>
      </c>
      <c r="B127" s="1005"/>
      <c r="C127" s="1005"/>
      <c r="D127" s="1005"/>
      <c r="E127" s="1006"/>
    </row>
    <row r="128" spans="1:5" ht="53.25" customHeight="1" x14ac:dyDescent="0.25">
      <c r="A128" s="611">
        <f>SUM(A126)+1</f>
        <v>113</v>
      </c>
      <c r="B128" s="611" t="s">
        <v>136</v>
      </c>
      <c r="C128" s="612" t="s">
        <v>1157</v>
      </c>
      <c r="D128" s="611" t="s">
        <v>1108</v>
      </c>
      <c r="E128" s="607"/>
    </row>
    <row r="129" spans="1:5" ht="37.5" customHeight="1" x14ac:dyDescent="0.25">
      <c r="A129" s="275">
        <f>SUM(A128)+1</f>
        <v>114</v>
      </c>
      <c r="B129" s="275" t="s">
        <v>141</v>
      </c>
      <c r="C129" s="603" t="s">
        <v>1009</v>
      </c>
      <c r="D129" s="275" t="s">
        <v>912</v>
      </c>
      <c r="E129" s="275"/>
    </row>
    <row r="130" spans="1:5" ht="35.25" customHeight="1" x14ac:dyDescent="0.25">
      <c r="A130" s="275">
        <f t="shared" ref="A130:A144" si="6">SUM(A129)+1</f>
        <v>115</v>
      </c>
      <c r="B130" s="275" t="s">
        <v>143</v>
      </c>
      <c r="C130" s="603" t="s">
        <v>1010</v>
      </c>
      <c r="D130" s="275" t="s">
        <v>912</v>
      </c>
      <c r="E130" s="275"/>
    </row>
    <row r="131" spans="1:5" ht="45.75" customHeight="1" x14ac:dyDescent="0.25">
      <c r="A131" s="275">
        <f t="shared" si="6"/>
        <v>116</v>
      </c>
      <c r="B131" s="275" t="s">
        <v>147</v>
      </c>
      <c r="C131" s="603" t="s">
        <v>1011</v>
      </c>
      <c r="D131" s="275" t="s">
        <v>912</v>
      </c>
      <c r="E131" s="275"/>
    </row>
    <row r="132" spans="1:5" ht="61.5" customHeight="1" x14ac:dyDescent="0.25">
      <c r="A132" s="275">
        <f t="shared" si="6"/>
        <v>117</v>
      </c>
      <c r="B132" s="275" t="s">
        <v>149</v>
      </c>
      <c r="C132" s="603" t="s">
        <v>1012</v>
      </c>
      <c r="D132" s="275" t="s">
        <v>912</v>
      </c>
      <c r="E132" s="275"/>
    </row>
    <row r="133" spans="1:5" ht="49.5" customHeight="1" x14ac:dyDescent="0.25">
      <c r="A133" s="275">
        <f t="shared" si="6"/>
        <v>118</v>
      </c>
      <c r="B133" s="275" t="s">
        <v>286</v>
      </c>
      <c r="C133" s="603" t="s">
        <v>1013</v>
      </c>
      <c r="D133" s="275" t="s">
        <v>912</v>
      </c>
      <c r="E133" s="275"/>
    </row>
    <row r="134" spans="1:5" ht="39" customHeight="1" x14ac:dyDescent="0.25">
      <c r="A134" s="275">
        <f t="shared" si="6"/>
        <v>119</v>
      </c>
      <c r="B134" s="275" t="s">
        <v>290</v>
      </c>
      <c r="C134" s="603" t="s">
        <v>1014</v>
      </c>
      <c r="D134" s="275" t="s">
        <v>912</v>
      </c>
      <c r="E134" s="275"/>
    </row>
    <row r="135" spans="1:5" ht="37.5" customHeight="1" x14ac:dyDescent="0.25">
      <c r="A135" s="275">
        <f t="shared" si="6"/>
        <v>120</v>
      </c>
      <c r="B135" s="275" t="s">
        <v>292</v>
      </c>
      <c r="C135" s="603" t="s">
        <v>1015</v>
      </c>
      <c r="D135" s="275" t="s">
        <v>912</v>
      </c>
      <c r="E135" s="275"/>
    </row>
    <row r="136" spans="1:5" ht="40.5" customHeight="1" x14ac:dyDescent="0.25">
      <c r="A136" s="275">
        <f t="shared" si="6"/>
        <v>121</v>
      </c>
      <c r="B136" s="275" t="s">
        <v>294</v>
      </c>
      <c r="C136" s="603" t="s">
        <v>1016</v>
      </c>
      <c r="D136" s="275" t="s">
        <v>912</v>
      </c>
      <c r="E136" s="275"/>
    </row>
    <row r="137" spans="1:5" ht="39" customHeight="1" x14ac:dyDescent="0.25">
      <c r="A137" s="275">
        <f t="shared" si="6"/>
        <v>122</v>
      </c>
      <c r="B137" s="275" t="s">
        <v>325</v>
      </c>
      <c r="C137" s="603" t="s">
        <v>1017</v>
      </c>
      <c r="D137" s="275" t="s">
        <v>912</v>
      </c>
      <c r="E137" s="275"/>
    </row>
    <row r="138" spans="1:5" ht="38.25" customHeight="1" x14ac:dyDescent="0.25">
      <c r="A138" s="275">
        <f t="shared" si="6"/>
        <v>123</v>
      </c>
      <c r="B138" s="275" t="s">
        <v>326</v>
      </c>
      <c r="C138" s="603" t="s">
        <v>1018</v>
      </c>
      <c r="D138" s="275" t="s">
        <v>912</v>
      </c>
      <c r="E138" s="275"/>
    </row>
    <row r="139" spans="1:5" ht="35.25" customHeight="1" x14ac:dyDescent="0.25">
      <c r="A139" s="275">
        <f t="shared" si="6"/>
        <v>124</v>
      </c>
      <c r="B139" s="275" t="s">
        <v>385</v>
      </c>
      <c r="C139" s="603" t="s">
        <v>1019</v>
      </c>
      <c r="D139" s="275" t="s">
        <v>912</v>
      </c>
      <c r="E139" s="275"/>
    </row>
    <row r="140" spans="1:5" s="595" customFormat="1" ht="46.5" customHeight="1" x14ac:dyDescent="0.25">
      <c r="A140" s="275">
        <f t="shared" si="6"/>
        <v>125</v>
      </c>
      <c r="B140" s="275" t="s">
        <v>681</v>
      </c>
      <c r="C140" s="603" t="s">
        <v>682</v>
      </c>
      <c r="D140" s="591" t="s">
        <v>1097</v>
      </c>
      <c r="E140" s="240"/>
    </row>
    <row r="141" spans="1:5" s="595" customFormat="1" ht="45" customHeight="1" x14ac:dyDescent="0.25">
      <c r="A141" s="275">
        <f t="shared" si="6"/>
        <v>126</v>
      </c>
      <c r="B141" s="275" t="s">
        <v>683</v>
      </c>
      <c r="C141" s="603" t="s">
        <v>684</v>
      </c>
      <c r="D141" s="591" t="s">
        <v>1097</v>
      </c>
      <c r="E141" s="240"/>
    </row>
    <row r="142" spans="1:5" s="595" customFormat="1" ht="44.25" customHeight="1" x14ac:dyDescent="0.25">
      <c r="A142" s="275">
        <f t="shared" si="6"/>
        <v>127</v>
      </c>
      <c r="B142" s="275" t="s">
        <v>685</v>
      </c>
      <c r="C142" s="603" t="s">
        <v>1158</v>
      </c>
      <c r="D142" s="591" t="s">
        <v>1097</v>
      </c>
      <c r="E142" s="240"/>
    </row>
    <row r="143" spans="1:5" s="595" customFormat="1" ht="48.75" customHeight="1" x14ac:dyDescent="0.25">
      <c r="A143" s="275">
        <f t="shared" si="6"/>
        <v>128</v>
      </c>
      <c r="B143" s="275" t="s">
        <v>687</v>
      </c>
      <c r="C143" s="603" t="s">
        <v>688</v>
      </c>
      <c r="D143" s="591" t="s">
        <v>1097</v>
      </c>
      <c r="E143" s="240"/>
    </row>
    <row r="144" spans="1:5" s="595" customFormat="1" ht="38.25" customHeight="1" x14ac:dyDescent="0.25">
      <c r="A144" s="275">
        <f t="shared" si="6"/>
        <v>129</v>
      </c>
      <c r="B144" s="275" t="s">
        <v>790</v>
      </c>
      <c r="C144" s="603" t="s">
        <v>667</v>
      </c>
      <c r="D144" s="591" t="s">
        <v>1097</v>
      </c>
      <c r="E144" s="240"/>
    </row>
    <row r="145" spans="1:5" s="601" customFormat="1" ht="23.25" customHeight="1" x14ac:dyDescent="0.25">
      <c r="A145" s="1010" t="s">
        <v>37</v>
      </c>
      <c r="B145" s="1011"/>
      <c r="C145" s="1011"/>
      <c r="D145" s="1011"/>
      <c r="E145" s="1012"/>
    </row>
    <row r="146" spans="1:5" ht="48" customHeight="1" x14ac:dyDescent="0.25">
      <c r="A146" s="275">
        <f>SUM(A144+1)</f>
        <v>130</v>
      </c>
      <c r="B146" s="275" t="s">
        <v>741</v>
      </c>
      <c r="C146" s="603" t="s">
        <v>1159</v>
      </c>
      <c r="D146" s="275" t="s">
        <v>912</v>
      </c>
      <c r="E146" s="275"/>
    </row>
    <row r="147" spans="1:5" ht="46.5" customHeight="1" x14ac:dyDescent="0.25">
      <c r="A147" s="275">
        <f>SUM(A146+1)</f>
        <v>131</v>
      </c>
      <c r="B147" s="275" t="s">
        <v>742</v>
      </c>
      <c r="C147" s="603" t="s">
        <v>1160</v>
      </c>
      <c r="D147" s="275" t="s">
        <v>912</v>
      </c>
      <c r="E147" s="275"/>
    </row>
    <row r="148" spans="1:5" s="600" customFormat="1" ht="25.5" customHeight="1" x14ac:dyDescent="0.25">
      <c r="A148" s="1004" t="s">
        <v>1121</v>
      </c>
      <c r="B148" s="1005"/>
      <c r="C148" s="1005"/>
      <c r="D148" s="1005"/>
      <c r="E148" s="1006"/>
    </row>
    <row r="149" spans="1:5" s="595" customFormat="1" ht="42.75" customHeight="1" x14ac:dyDescent="0.25">
      <c r="A149" s="275">
        <f>SUM(A147+1)</f>
        <v>132</v>
      </c>
      <c r="B149" s="275" t="s">
        <v>1028</v>
      </c>
      <c r="C149" s="603" t="s">
        <v>1161</v>
      </c>
      <c r="D149" s="275" t="s">
        <v>1097</v>
      </c>
      <c r="E149" s="591"/>
    </row>
    <row r="150" spans="1:5" s="595" customFormat="1" ht="46.5" customHeight="1" x14ac:dyDescent="0.25">
      <c r="A150" s="275">
        <f>SUM(A149+1)</f>
        <v>133</v>
      </c>
      <c r="B150" s="275" t="s">
        <v>1030</v>
      </c>
      <c r="C150" s="603" t="s">
        <v>1162</v>
      </c>
      <c r="D150" s="275" t="s">
        <v>1097</v>
      </c>
      <c r="E150" s="591"/>
    </row>
    <row r="151" spans="1:5" s="595" customFormat="1" ht="53.25" customHeight="1" x14ac:dyDescent="0.25">
      <c r="A151" s="275">
        <f>SUM(A150+1)</f>
        <v>134</v>
      </c>
      <c r="B151" s="275" t="s">
        <v>1032</v>
      </c>
      <c r="C151" s="603" t="s">
        <v>690</v>
      </c>
      <c r="D151" s="275" t="s">
        <v>1097</v>
      </c>
      <c r="E151" s="591"/>
    </row>
    <row r="152" spans="1:5" s="600" customFormat="1" ht="24.75" customHeight="1" x14ac:dyDescent="0.25">
      <c r="A152" s="1004" t="s">
        <v>1122</v>
      </c>
      <c r="B152" s="1005"/>
      <c r="C152" s="1005"/>
      <c r="D152" s="1005"/>
      <c r="E152" s="1006"/>
    </row>
    <row r="153" spans="1:5" s="595" customFormat="1" ht="79.5" customHeight="1" x14ac:dyDescent="0.25">
      <c r="A153" s="629">
        <f>SUM(A151+1)</f>
        <v>135</v>
      </c>
      <c r="B153" s="629" t="s">
        <v>745</v>
      </c>
      <c r="C153" s="631" t="s">
        <v>1163</v>
      </c>
      <c r="D153" s="630" t="s">
        <v>1175</v>
      </c>
      <c r="E153" s="590"/>
    </row>
    <row r="154" spans="1:5" s="595" customFormat="1" ht="61.5" customHeight="1" x14ac:dyDescent="0.25">
      <c r="A154" s="608">
        <f>SUM(A153)+1</f>
        <v>136</v>
      </c>
      <c r="B154" s="608" t="s">
        <v>1132</v>
      </c>
      <c r="C154" s="613" t="s">
        <v>1164</v>
      </c>
      <c r="D154" s="617" t="s">
        <v>1176</v>
      </c>
      <c r="E154" s="240"/>
    </row>
    <row r="155" spans="1:5" s="595" customFormat="1" ht="67.5" customHeight="1" x14ac:dyDescent="0.25">
      <c r="A155" s="608">
        <f t="shared" ref="A155:A172" si="7">SUM(A154)+1</f>
        <v>137</v>
      </c>
      <c r="B155" s="608" t="s">
        <v>1133</v>
      </c>
      <c r="C155" s="613" t="s">
        <v>1165</v>
      </c>
      <c r="D155" s="617" t="s">
        <v>1176</v>
      </c>
      <c r="E155" s="240"/>
    </row>
    <row r="156" spans="1:5" s="595" customFormat="1" ht="60.75" customHeight="1" x14ac:dyDescent="0.25">
      <c r="A156" s="608">
        <f t="shared" si="7"/>
        <v>138</v>
      </c>
      <c r="B156" s="608" t="s">
        <v>1136</v>
      </c>
      <c r="C156" s="613" t="s">
        <v>1166</v>
      </c>
      <c r="D156" s="617" t="s">
        <v>1176</v>
      </c>
      <c r="E156" s="240"/>
    </row>
    <row r="157" spans="1:5" s="595" customFormat="1" ht="53.25" customHeight="1" x14ac:dyDescent="0.25">
      <c r="A157" s="275">
        <f t="shared" si="7"/>
        <v>139</v>
      </c>
      <c r="B157" s="275" t="s">
        <v>746</v>
      </c>
      <c r="C157" s="603" t="s">
        <v>1167</v>
      </c>
      <c r="D157" s="275" t="s">
        <v>1097</v>
      </c>
      <c r="E157" s="240"/>
    </row>
    <row r="158" spans="1:5" ht="38.25" customHeight="1" x14ac:dyDescent="0.25">
      <c r="A158" s="275">
        <f t="shared" si="7"/>
        <v>140</v>
      </c>
      <c r="B158" s="275" t="s">
        <v>747</v>
      </c>
      <c r="C158" s="603" t="s">
        <v>168</v>
      </c>
      <c r="D158" s="275" t="s">
        <v>1123</v>
      </c>
      <c r="E158" s="275"/>
    </row>
    <row r="159" spans="1:5" s="595" customFormat="1" ht="47.25" customHeight="1" x14ac:dyDescent="0.25">
      <c r="A159" s="275">
        <f t="shared" si="7"/>
        <v>141</v>
      </c>
      <c r="B159" s="275" t="s">
        <v>748</v>
      </c>
      <c r="C159" s="603" t="s">
        <v>1168</v>
      </c>
      <c r="D159" s="275" t="s">
        <v>1106</v>
      </c>
      <c r="E159" s="240"/>
    </row>
    <row r="160" spans="1:5" ht="39" customHeight="1" x14ac:dyDescent="0.25">
      <c r="A160" s="275">
        <f t="shared" si="7"/>
        <v>142</v>
      </c>
      <c r="B160" s="275" t="s">
        <v>749</v>
      </c>
      <c r="C160" s="603" t="s">
        <v>172</v>
      </c>
      <c r="D160" s="275" t="s">
        <v>953</v>
      </c>
      <c r="E160" s="275"/>
    </row>
    <row r="161" spans="1:5" ht="36" customHeight="1" x14ac:dyDescent="0.25">
      <c r="A161" s="275">
        <f t="shared" si="7"/>
        <v>143</v>
      </c>
      <c r="B161" s="275" t="s">
        <v>750</v>
      </c>
      <c r="C161" s="603" t="s">
        <v>1038</v>
      </c>
      <c r="D161" s="275" t="s">
        <v>953</v>
      </c>
      <c r="E161" s="275"/>
    </row>
    <row r="162" spans="1:5" ht="30" customHeight="1" x14ac:dyDescent="0.25">
      <c r="A162" s="275">
        <f t="shared" si="7"/>
        <v>144</v>
      </c>
      <c r="B162" s="275" t="s">
        <v>751</v>
      </c>
      <c r="C162" s="603" t="s">
        <v>1039</v>
      </c>
      <c r="D162" s="275" t="s">
        <v>953</v>
      </c>
      <c r="E162" s="275"/>
    </row>
    <row r="163" spans="1:5" ht="72" customHeight="1" x14ac:dyDescent="0.25">
      <c r="A163" s="275">
        <f t="shared" si="7"/>
        <v>145</v>
      </c>
      <c r="B163" s="275" t="s">
        <v>752</v>
      </c>
      <c r="C163" s="603" t="s">
        <v>1040</v>
      </c>
      <c r="D163" s="275" t="s">
        <v>953</v>
      </c>
      <c r="E163" s="275"/>
    </row>
    <row r="164" spans="1:5" ht="143.25" customHeight="1" x14ac:dyDescent="0.25">
      <c r="A164" s="275">
        <f t="shared" si="7"/>
        <v>146</v>
      </c>
      <c r="B164" s="275" t="s">
        <v>753</v>
      </c>
      <c r="C164" s="603" t="s">
        <v>1041</v>
      </c>
      <c r="D164" s="275" t="s">
        <v>953</v>
      </c>
      <c r="E164" s="275"/>
    </row>
    <row r="165" spans="1:5" ht="39" customHeight="1" x14ac:dyDescent="0.25">
      <c r="A165" s="275">
        <f t="shared" si="7"/>
        <v>147</v>
      </c>
      <c r="B165" s="275" t="s">
        <v>754</v>
      </c>
      <c r="C165" s="603" t="s">
        <v>182</v>
      </c>
      <c r="D165" s="275" t="s">
        <v>953</v>
      </c>
      <c r="E165" s="275"/>
    </row>
    <row r="166" spans="1:5" ht="59.25" customHeight="1" x14ac:dyDescent="0.25">
      <c r="A166" s="275">
        <f t="shared" si="7"/>
        <v>148</v>
      </c>
      <c r="B166" s="609" t="s">
        <v>755</v>
      </c>
      <c r="C166" s="603" t="s">
        <v>1042</v>
      </c>
      <c r="D166" s="275" t="s">
        <v>953</v>
      </c>
      <c r="E166" s="275"/>
    </row>
    <row r="167" spans="1:5" ht="48" customHeight="1" x14ac:dyDescent="0.25">
      <c r="A167" s="275">
        <f t="shared" si="7"/>
        <v>149</v>
      </c>
      <c r="B167" s="609" t="s">
        <v>310</v>
      </c>
      <c r="C167" s="603" t="s">
        <v>338</v>
      </c>
      <c r="D167" s="275" t="s">
        <v>953</v>
      </c>
      <c r="E167" s="275"/>
    </row>
    <row r="168" spans="1:5" s="595" customFormat="1" ht="48" customHeight="1" x14ac:dyDescent="0.25">
      <c r="A168" s="275">
        <f t="shared" si="7"/>
        <v>150</v>
      </c>
      <c r="B168" s="609" t="s">
        <v>311</v>
      </c>
      <c r="C168" s="603" t="s">
        <v>1126</v>
      </c>
      <c r="D168" s="275" t="s">
        <v>1097</v>
      </c>
      <c r="E168" s="240"/>
    </row>
    <row r="169" spans="1:5" s="595" customFormat="1" ht="50.25" customHeight="1" x14ac:dyDescent="0.25">
      <c r="A169" s="275">
        <f t="shared" si="7"/>
        <v>151</v>
      </c>
      <c r="B169" s="609" t="s">
        <v>671</v>
      </c>
      <c r="C169" s="603" t="s">
        <v>1125</v>
      </c>
      <c r="D169" s="275" t="s">
        <v>1109</v>
      </c>
      <c r="E169" s="240"/>
    </row>
    <row r="170" spans="1:5" s="5" customFormat="1" ht="33.75" customHeight="1" x14ac:dyDescent="0.25">
      <c r="A170" s="275">
        <f t="shared" si="7"/>
        <v>152</v>
      </c>
      <c r="B170" s="609" t="s">
        <v>314</v>
      </c>
      <c r="C170" s="603" t="s">
        <v>1044</v>
      </c>
      <c r="D170" s="275" t="s">
        <v>953</v>
      </c>
      <c r="E170" s="275"/>
    </row>
    <row r="171" spans="1:5" s="5" customFormat="1" ht="34.5" customHeight="1" x14ac:dyDescent="0.25">
      <c r="A171" s="275">
        <f t="shared" si="7"/>
        <v>153</v>
      </c>
      <c r="B171" s="609" t="s">
        <v>674</v>
      </c>
      <c r="C171" s="603" t="s">
        <v>1110</v>
      </c>
      <c r="D171" s="275" t="s">
        <v>953</v>
      </c>
      <c r="E171" s="275"/>
    </row>
    <row r="172" spans="1:5" s="5" customFormat="1" ht="60.75" customHeight="1" x14ac:dyDescent="0.25">
      <c r="A172" s="608">
        <f t="shared" si="7"/>
        <v>154</v>
      </c>
      <c r="B172" s="608" t="s">
        <v>1134</v>
      </c>
      <c r="C172" s="613" t="s">
        <v>1169</v>
      </c>
      <c r="D172" s="617" t="s">
        <v>1176</v>
      </c>
      <c r="E172" s="275"/>
    </row>
    <row r="173" spans="1:5" s="602" customFormat="1" ht="24" customHeight="1" x14ac:dyDescent="0.25">
      <c r="A173" s="1013" t="s">
        <v>37</v>
      </c>
      <c r="B173" s="1014"/>
      <c r="C173" s="1014"/>
      <c r="D173" s="1014"/>
      <c r="E173" s="1015"/>
    </row>
    <row r="174" spans="1:5" s="595" customFormat="1" ht="30" customHeight="1" x14ac:dyDescent="0.25">
      <c r="A174" s="275">
        <f>SUM(A172)+1</f>
        <v>155</v>
      </c>
      <c r="B174" s="240" t="s">
        <v>670</v>
      </c>
      <c r="C174" s="618" t="s">
        <v>1124</v>
      </c>
      <c r="D174" s="275" t="s">
        <v>1097</v>
      </c>
      <c r="E174" s="240"/>
    </row>
  </sheetData>
  <mergeCells count="17">
    <mergeCell ref="A152:E152"/>
    <mergeCell ref="A173:E173"/>
    <mergeCell ref="A73:E73"/>
    <mergeCell ref="A127:E127"/>
    <mergeCell ref="A145:E145"/>
    <mergeCell ref="A148:E148"/>
    <mergeCell ref="A96:E96"/>
    <mergeCell ref="A104:E104"/>
    <mergeCell ref="A123:E123"/>
    <mergeCell ref="A3:E3"/>
    <mergeCell ref="D4:E4"/>
    <mergeCell ref="A51:E51"/>
    <mergeCell ref="A47:E47"/>
    <mergeCell ref="A33:E33"/>
    <mergeCell ref="A29:E29"/>
    <mergeCell ref="A7:E7"/>
    <mergeCell ref="A5:E5"/>
  </mergeCells>
  <pageMargins left="0.70866141732283472" right="0.70866141732283472" top="0.74803149606299213" bottom="0.74803149606299213" header="0.31496062992125984" footer="0.31496062992125984"/>
  <pageSetup paperSize="8" orientation="landscape" verticalDpi="0" r:id="rId1"/>
  <headerFooter>
    <oddFooter>&amp;LPrepared by: Anesia Cloete (SPO)&amp;C&amp;D&amp;R&amp;N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2CD00-9D57-41BD-ACD5-29D10EF6608B}">
  <sheetPr>
    <tabColor theme="3" tint="-0.249977111117893"/>
  </sheetPr>
  <dimension ref="A1:F14"/>
  <sheetViews>
    <sheetView view="pageBreakPreview" zoomScaleNormal="80" zoomScaleSheetLayoutView="100" workbookViewId="0">
      <selection activeCell="D4" sqref="D4"/>
    </sheetView>
  </sheetViews>
  <sheetFormatPr defaultRowHeight="15" x14ac:dyDescent="0.25"/>
  <cols>
    <col min="1" max="5" width="19.5703125" customWidth="1"/>
    <col min="6" max="6" width="33.42578125" customWidth="1"/>
    <col min="7" max="10" width="19.5703125" customWidth="1"/>
  </cols>
  <sheetData>
    <row r="1" spans="1:6" ht="18.75" thickBot="1" x14ac:dyDescent="0.3">
      <c r="A1" s="1016" t="s">
        <v>1067</v>
      </c>
      <c r="B1" s="1017"/>
      <c r="C1" s="1017"/>
      <c r="D1" s="1017"/>
      <c r="E1" s="1018"/>
      <c r="F1" s="1019"/>
    </row>
    <row r="2" spans="1:6" ht="56.25" customHeight="1" thickBot="1" x14ac:dyDescent="0.3">
      <c r="A2" s="554" t="s">
        <v>189</v>
      </c>
      <c r="B2" s="555" t="s">
        <v>192</v>
      </c>
      <c r="C2" s="555" t="s">
        <v>1068</v>
      </c>
      <c r="D2" s="555" t="s">
        <v>1069</v>
      </c>
      <c r="E2" s="578" t="s">
        <v>1070</v>
      </c>
      <c r="F2" s="555" t="s">
        <v>1071</v>
      </c>
    </row>
    <row r="3" spans="1:6" ht="102" customHeight="1" thickBot="1" x14ac:dyDescent="0.3">
      <c r="A3" s="1020">
        <v>1</v>
      </c>
      <c r="B3" s="1022" t="s">
        <v>15</v>
      </c>
      <c r="C3" s="1022" t="s">
        <v>1072</v>
      </c>
      <c r="D3" s="556" t="s">
        <v>1073</v>
      </c>
      <c r="E3" s="556" t="s">
        <v>1074</v>
      </c>
      <c r="F3" s="556" t="s">
        <v>842</v>
      </c>
    </row>
    <row r="4" spans="1:6" ht="117" customHeight="1" thickBot="1" x14ac:dyDescent="0.3">
      <c r="A4" s="1021"/>
      <c r="B4" s="1023"/>
      <c r="C4" s="1023"/>
      <c r="D4" s="556" t="s">
        <v>1075</v>
      </c>
      <c r="E4" s="556" t="s">
        <v>1076</v>
      </c>
      <c r="F4" s="556" t="s">
        <v>842</v>
      </c>
    </row>
    <row r="5" spans="1:6" ht="145.5" customHeight="1" thickBot="1" x14ac:dyDescent="0.3">
      <c r="A5" s="557">
        <v>2</v>
      </c>
      <c r="B5" s="558" t="s">
        <v>17</v>
      </c>
      <c r="C5" s="558" t="s">
        <v>1077</v>
      </c>
      <c r="D5" s="556" t="s">
        <v>1078</v>
      </c>
      <c r="E5" s="556" t="s">
        <v>1074</v>
      </c>
      <c r="F5" s="556" t="s">
        <v>842</v>
      </c>
    </row>
    <row r="6" spans="1:6" ht="51.75" thickBot="1" x14ac:dyDescent="0.3">
      <c r="A6" s="557">
        <v>2</v>
      </c>
      <c r="B6" s="558" t="s">
        <v>215</v>
      </c>
      <c r="C6" s="560" t="s">
        <v>709</v>
      </c>
      <c r="D6" s="559" t="s">
        <v>1079</v>
      </c>
      <c r="E6" s="561" t="s">
        <v>1080</v>
      </c>
      <c r="F6" s="561" t="s">
        <v>1081</v>
      </c>
    </row>
    <row r="7" spans="1:6" ht="104.25" customHeight="1" thickBot="1" x14ac:dyDescent="0.3">
      <c r="A7" s="1020">
        <v>3</v>
      </c>
      <c r="B7" s="1022" t="s">
        <v>26</v>
      </c>
      <c r="C7" s="1022" t="s">
        <v>27</v>
      </c>
      <c r="D7" s="556" t="s">
        <v>1082</v>
      </c>
      <c r="E7" s="556" t="s">
        <v>1076</v>
      </c>
      <c r="F7" s="556" t="s">
        <v>842</v>
      </c>
    </row>
    <row r="8" spans="1:6" ht="89.25" customHeight="1" thickBot="1" x14ac:dyDescent="0.3">
      <c r="A8" s="1021"/>
      <c r="B8" s="1024"/>
      <c r="C8" s="1023"/>
      <c r="D8" s="556" t="s">
        <v>1083</v>
      </c>
      <c r="E8" s="556" t="s">
        <v>1076</v>
      </c>
      <c r="F8" s="556" t="s">
        <v>842</v>
      </c>
    </row>
    <row r="9" spans="1:6" ht="120" customHeight="1" thickBot="1" x14ac:dyDescent="0.3">
      <c r="A9" s="557">
        <v>4</v>
      </c>
      <c r="B9" s="562" t="s">
        <v>30</v>
      </c>
      <c r="C9" s="563" t="s">
        <v>1084</v>
      </c>
      <c r="D9" s="561" t="s">
        <v>1079</v>
      </c>
      <c r="E9" s="561" t="s">
        <v>1080</v>
      </c>
      <c r="F9" s="561" t="s">
        <v>1081</v>
      </c>
    </row>
    <row r="10" spans="1:6" ht="81.75" customHeight="1" thickBot="1" x14ac:dyDescent="0.3">
      <c r="A10" s="564">
        <v>5</v>
      </c>
      <c r="B10" s="565" t="s">
        <v>1085</v>
      </c>
      <c r="C10" s="566" t="s">
        <v>1086</v>
      </c>
      <c r="D10" s="567" t="s">
        <v>1079</v>
      </c>
      <c r="E10" s="568" t="s">
        <v>1087</v>
      </c>
      <c r="F10" s="568" t="s">
        <v>842</v>
      </c>
    </row>
    <row r="11" spans="1:6" ht="96.75" thickBot="1" x14ac:dyDescent="0.3">
      <c r="A11" s="564">
        <v>6</v>
      </c>
      <c r="B11" s="569" t="s">
        <v>1088</v>
      </c>
      <c r="C11" s="570" t="s">
        <v>1089</v>
      </c>
      <c r="D11" s="571" t="s">
        <v>1079</v>
      </c>
      <c r="E11" s="568" t="s">
        <v>1087</v>
      </c>
      <c r="F11" s="568" t="s">
        <v>842</v>
      </c>
    </row>
    <row r="12" spans="1:6" ht="51.75" thickBot="1" x14ac:dyDescent="0.3">
      <c r="A12" s="564">
        <v>7</v>
      </c>
      <c r="B12" s="572" t="s">
        <v>666</v>
      </c>
      <c r="C12" s="573" t="s">
        <v>667</v>
      </c>
      <c r="D12" s="568" t="s">
        <v>1079</v>
      </c>
      <c r="E12" s="568" t="s">
        <v>1080</v>
      </c>
      <c r="F12" s="568" t="s">
        <v>1081</v>
      </c>
    </row>
    <row r="13" spans="1:6" ht="96.75" customHeight="1" thickBot="1" x14ac:dyDescent="0.3">
      <c r="A13" s="564">
        <v>8</v>
      </c>
      <c r="B13" s="572" t="s">
        <v>143</v>
      </c>
      <c r="C13" s="574" t="s">
        <v>1090</v>
      </c>
      <c r="D13" s="568" t="s">
        <v>1079</v>
      </c>
      <c r="E13" s="568" t="s">
        <v>1087</v>
      </c>
      <c r="F13" s="568" t="s">
        <v>842</v>
      </c>
    </row>
    <row r="14" spans="1:6" ht="66" customHeight="1" thickBot="1" x14ac:dyDescent="0.3">
      <c r="A14" s="575">
        <v>9</v>
      </c>
      <c r="B14" s="576" t="s">
        <v>292</v>
      </c>
      <c r="C14" s="558" t="s">
        <v>1091</v>
      </c>
      <c r="D14" s="577" t="s">
        <v>1092</v>
      </c>
      <c r="E14" s="556" t="s">
        <v>1093</v>
      </c>
      <c r="F14" s="556" t="s">
        <v>842</v>
      </c>
    </row>
  </sheetData>
  <mergeCells count="7">
    <mergeCell ref="A1:F1"/>
    <mergeCell ref="A3:A4"/>
    <mergeCell ref="B3:B4"/>
    <mergeCell ref="C3:C4"/>
    <mergeCell ref="A7:A8"/>
    <mergeCell ref="B7:B8"/>
    <mergeCell ref="C7:C8"/>
  </mergeCells>
  <pageMargins left="0.7" right="0.7" top="0.75" bottom="0.75" header="0.3" footer="0.3"/>
  <pageSetup paperSize="8"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38DA7-C18B-4C6A-922E-C8D7217A2556}">
  <sheetPr>
    <tabColor rgb="FFE91173"/>
  </sheetPr>
  <dimension ref="A1:H158"/>
  <sheetViews>
    <sheetView view="pageBreakPreview" topLeftCell="A53" zoomScale="80" zoomScaleNormal="50" zoomScaleSheetLayoutView="80" workbookViewId="0">
      <selection activeCell="E6" sqref="E6"/>
    </sheetView>
  </sheetViews>
  <sheetFormatPr defaultColWidth="24.85546875" defaultRowHeight="76.5" customHeight="1" x14ac:dyDescent="0.2"/>
  <cols>
    <col min="1" max="1" width="6.7109375" style="488" customWidth="1"/>
    <col min="2" max="2" width="24.85546875" style="488"/>
    <col min="3" max="3" width="29.42578125" style="488" customWidth="1"/>
    <col min="4" max="4" width="18.42578125" style="488" customWidth="1"/>
    <col min="5" max="5" width="14" style="488" customWidth="1"/>
    <col min="6" max="6" width="24.85546875" style="488"/>
    <col min="7" max="7" width="24.85546875" style="488" customWidth="1"/>
    <col min="8" max="8" width="19.42578125" style="488" customWidth="1"/>
    <col min="9" max="16384" width="24.85546875" style="488"/>
  </cols>
  <sheetData>
    <row r="1" spans="1:8" ht="53.25" customHeight="1" x14ac:dyDescent="0.2">
      <c r="A1" s="1025" t="s">
        <v>760</v>
      </c>
      <c r="B1" s="1026"/>
      <c r="C1" s="1026"/>
      <c r="D1" s="1026"/>
      <c r="E1" s="1026"/>
      <c r="F1" s="1026"/>
      <c r="G1" s="1026"/>
      <c r="H1" s="1027"/>
    </row>
    <row r="2" spans="1:8" ht="50.25" customHeight="1" x14ac:dyDescent="0.2">
      <c r="A2" s="486" t="s">
        <v>702</v>
      </c>
      <c r="B2" s="486" t="s">
        <v>4</v>
      </c>
      <c r="C2" s="487" t="s">
        <v>703</v>
      </c>
      <c r="D2" s="487" t="s">
        <v>886</v>
      </c>
      <c r="E2" s="487" t="s">
        <v>884</v>
      </c>
      <c r="F2" s="1028" t="s">
        <v>392</v>
      </c>
      <c r="G2" s="1028"/>
      <c r="H2" s="1028"/>
    </row>
    <row r="3" spans="1:8" ht="29.25" customHeight="1" x14ac:dyDescent="0.2">
      <c r="A3" s="1029" t="s">
        <v>704</v>
      </c>
      <c r="B3" s="1029"/>
      <c r="C3" s="1029"/>
      <c r="D3" s="489"/>
      <c r="E3" s="489"/>
      <c r="F3" s="1029"/>
      <c r="G3" s="1029"/>
      <c r="H3" s="1029"/>
    </row>
    <row r="4" spans="1:8" ht="99" customHeight="1" x14ac:dyDescent="0.2">
      <c r="A4" s="490">
        <v>1</v>
      </c>
      <c r="B4" s="490" t="s">
        <v>11</v>
      </c>
      <c r="C4" s="491" t="s">
        <v>910</v>
      </c>
      <c r="D4" s="490" t="s">
        <v>656</v>
      </c>
      <c r="E4" s="490">
        <v>1</v>
      </c>
      <c r="F4" s="491" t="s">
        <v>911</v>
      </c>
      <c r="G4" s="491" t="s">
        <v>912</v>
      </c>
      <c r="H4" s="491"/>
    </row>
    <row r="5" spans="1:8" ht="33" customHeight="1" x14ac:dyDescent="0.2">
      <c r="A5" s="1029" t="s">
        <v>705</v>
      </c>
      <c r="B5" s="1029"/>
      <c r="C5" s="1029"/>
      <c r="D5" s="489"/>
      <c r="E5" s="489"/>
      <c r="F5" s="1029"/>
      <c r="G5" s="1029"/>
      <c r="H5" s="1029"/>
    </row>
    <row r="6" spans="1:8" ht="76.5" customHeight="1" x14ac:dyDescent="0.2">
      <c r="A6" s="492">
        <v>2</v>
      </c>
      <c r="B6" s="492" t="s">
        <v>15</v>
      </c>
      <c r="C6" s="492" t="s">
        <v>913</v>
      </c>
      <c r="D6" s="492"/>
      <c r="E6" s="492">
        <v>1</v>
      </c>
      <c r="F6" s="492" t="s">
        <v>911</v>
      </c>
      <c r="G6" s="491" t="s">
        <v>914</v>
      </c>
      <c r="H6" s="493"/>
    </row>
    <row r="7" spans="1:8" ht="96" customHeight="1" x14ac:dyDescent="0.2">
      <c r="A7" s="492">
        <v>3</v>
      </c>
      <c r="B7" s="492" t="s">
        <v>17</v>
      </c>
      <c r="C7" s="492" t="s">
        <v>915</v>
      </c>
      <c r="D7" s="492" t="s">
        <v>656</v>
      </c>
      <c r="E7" s="492">
        <v>1</v>
      </c>
      <c r="F7" s="492" t="s">
        <v>911</v>
      </c>
      <c r="G7" s="491" t="s">
        <v>914</v>
      </c>
      <c r="H7" s="491"/>
    </row>
    <row r="8" spans="1:8" ht="76.5" customHeight="1" x14ac:dyDescent="0.2">
      <c r="A8" s="492">
        <v>4</v>
      </c>
      <c r="B8" s="492" t="s">
        <v>19</v>
      </c>
      <c r="C8" s="492" t="s">
        <v>916</v>
      </c>
      <c r="D8" s="492"/>
      <c r="E8" s="492">
        <v>1</v>
      </c>
      <c r="F8" s="492" t="s">
        <v>911</v>
      </c>
      <c r="G8" s="491" t="s">
        <v>914</v>
      </c>
      <c r="H8" s="491"/>
    </row>
    <row r="9" spans="1:8" ht="76.5" customHeight="1" x14ac:dyDescent="0.2">
      <c r="A9" s="492">
        <v>5</v>
      </c>
      <c r="B9" s="492" t="s">
        <v>21</v>
      </c>
      <c r="C9" s="492" t="s">
        <v>917</v>
      </c>
      <c r="D9" s="492"/>
      <c r="E9" s="492">
        <v>1</v>
      </c>
      <c r="F9" s="492" t="s">
        <v>911</v>
      </c>
      <c r="G9" s="491" t="s">
        <v>914</v>
      </c>
      <c r="H9" s="491"/>
    </row>
    <row r="10" spans="1:8" ht="76.5" customHeight="1" x14ac:dyDescent="0.2">
      <c r="A10" s="492">
        <v>6</v>
      </c>
      <c r="B10" s="492" t="s">
        <v>215</v>
      </c>
      <c r="C10" s="492" t="s">
        <v>918</v>
      </c>
      <c r="D10" s="492"/>
      <c r="E10" s="492">
        <v>1</v>
      </c>
      <c r="F10" s="492" t="s">
        <v>911</v>
      </c>
      <c r="G10" s="491" t="s">
        <v>914</v>
      </c>
      <c r="H10" s="491"/>
    </row>
    <row r="11" spans="1:8" ht="76.5" customHeight="1" x14ac:dyDescent="0.2">
      <c r="A11" s="492">
        <v>7</v>
      </c>
      <c r="B11" s="492" t="s">
        <v>22</v>
      </c>
      <c r="C11" s="492" t="s">
        <v>919</v>
      </c>
      <c r="D11" s="492"/>
      <c r="E11" s="492">
        <v>1</v>
      </c>
      <c r="F11" s="492" t="s">
        <v>911</v>
      </c>
      <c r="G11" s="491" t="s">
        <v>914</v>
      </c>
      <c r="H11" s="491"/>
    </row>
    <row r="12" spans="1:8" ht="76.5" customHeight="1" x14ac:dyDescent="0.2">
      <c r="A12" s="492">
        <v>8</v>
      </c>
      <c r="B12" s="492" t="s">
        <v>24</v>
      </c>
      <c r="C12" s="492" t="s">
        <v>920</v>
      </c>
      <c r="D12" s="492"/>
      <c r="E12" s="492">
        <v>1</v>
      </c>
      <c r="F12" s="492" t="s">
        <v>911</v>
      </c>
      <c r="G12" s="491" t="s">
        <v>914</v>
      </c>
      <c r="H12" s="491"/>
    </row>
    <row r="13" spans="1:8" ht="76.5" customHeight="1" x14ac:dyDescent="0.2">
      <c r="A13" s="492">
        <v>9</v>
      </c>
      <c r="B13" s="492" t="s">
        <v>26</v>
      </c>
      <c r="C13" s="492" t="s">
        <v>27</v>
      </c>
      <c r="D13" s="492"/>
      <c r="E13" s="492">
        <v>1</v>
      </c>
      <c r="F13" s="492" t="s">
        <v>911</v>
      </c>
      <c r="G13" s="491" t="s">
        <v>914</v>
      </c>
      <c r="H13" s="491"/>
    </row>
    <row r="14" spans="1:8" ht="76.5" customHeight="1" x14ac:dyDescent="0.2">
      <c r="A14" s="492">
        <v>10</v>
      </c>
      <c r="B14" s="492" t="s">
        <v>28</v>
      </c>
      <c r="C14" s="492" t="s">
        <v>921</v>
      </c>
      <c r="D14" s="492"/>
      <c r="E14" s="492">
        <v>1</v>
      </c>
      <c r="F14" s="492" t="s">
        <v>911</v>
      </c>
      <c r="G14" s="491" t="s">
        <v>914</v>
      </c>
      <c r="H14" s="491"/>
    </row>
    <row r="15" spans="1:8" ht="76.5" customHeight="1" x14ac:dyDescent="0.2">
      <c r="A15" s="492">
        <v>11</v>
      </c>
      <c r="B15" s="492" t="s">
        <v>30</v>
      </c>
      <c r="C15" s="492" t="s">
        <v>31</v>
      </c>
      <c r="D15" s="492"/>
      <c r="E15" s="492">
        <v>1</v>
      </c>
      <c r="F15" s="492" t="s">
        <v>911</v>
      </c>
      <c r="G15" s="491" t="s">
        <v>914</v>
      </c>
      <c r="H15" s="491"/>
    </row>
    <row r="16" spans="1:8" ht="76.5" customHeight="1" x14ac:dyDescent="0.2">
      <c r="A16" s="492">
        <v>12</v>
      </c>
      <c r="B16" s="492" t="s">
        <v>34</v>
      </c>
      <c r="C16" s="492" t="s">
        <v>922</v>
      </c>
      <c r="D16" s="492"/>
      <c r="E16" s="492">
        <v>1</v>
      </c>
      <c r="F16" s="492" t="s">
        <v>911</v>
      </c>
      <c r="G16" s="491" t="s">
        <v>914</v>
      </c>
      <c r="H16" s="491"/>
    </row>
    <row r="17" spans="1:8" ht="76.5" customHeight="1" x14ac:dyDescent="0.2">
      <c r="A17" s="492">
        <v>13</v>
      </c>
      <c r="B17" s="492" t="s">
        <v>217</v>
      </c>
      <c r="C17" s="492" t="s">
        <v>923</v>
      </c>
      <c r="D17" s="492"/>
      <c r="E17" s="492">
        <v>1</v>
      </c>
      <c r="F17" s="492" t="s">
        <v>911</v>
      </c>
      <c r="G17" s="491" t="s">
        <v>914</v>
      </c>
      <c r="H17" s="491"/>
    </row>
    <row r="18" spans="1:8" ht="76.5" customHeight="1" x14ac:dyDescent="0.2">
      <c r="A18" s="492">
        <v>14</v>
      </c>
      <c r="B18" s="492" t="s">
        <v>219</v>
      </c>
      <c r="C18" s="492" t="s">
        <v>924</v>
      </c>
      <c r="D18" s="492"/>
      <c r="E18" s="492">
        <v>1</v>
      </c>
      <c r="F18" s="492" t="s">
        <v>911</v>
      </c>
      <c r="G18" s="491" t="s">
        <v>914</v>
      </c>
      <c r="H18" s="491"/>
    </row>
    <row r="19" spans="1:8" ht="76.5" customHeight="1" x14ac:dyDescent="0.2">
      <c r="A19" s="492">
        <v>15</v>
      </c>
      <c r="B19" s="492" t="s">
        <v>222</v>
      </c>
      <c r="C19" s="492" t="s">
        <v>925</v>
      </c>
      <c r="D19" s="492"/>
      <c r="E19" s="492">
        <v>1</v>
      </c>
      <c r="F19" s="492" t="s">
        <v>911</v>
      </c>
      <c r="G19" s="491" t="s">
        <v>914</v>
      </c>
      <c r="H19" s="491"/>
    </row>
    <row r="20" spans="1:8" ht="76.5" customHeight="1" x14ac:dyDescent="0.2">
      <c r="A20" s="492">
        <v>16</v>
      </c>
      <c r="B20" s="492" t="s">
        <v>223</v>
      </c>
      <c r="C20" s="492" t="s">
        <v>926</v>
      </c>
      <c r="D20" s="492"/>
      <c r="E20" s="492">
        <v>1</v>
      </c>
      <c r="F20" s="492" t="s">
        <v>911</v>
      </c>
      <c r="G20" s="491" t="s">
        <v>914</v>
      </c>
      <c r="H20" s="491"/>
    </row>
    <row r="21" spans="1:8" ht="76.5" customHeight="1" x14ac:dyDescent="0.2">
      <c r="A21" s="492">
        <v>17</v>
      </c>
      <c r="B21" s="492" t="s">
        <v>308</v>
      </c>
      <c r="C21" s="492" t="s">
        <v>927</v>
      </c>
      <c r="D21" s="492"/>
      <c r="E21" s="492">
        <v>1</v>
      </c>
      <c r="F21" s="492" t="s">
        <v>911</v>
      </c>
      <c r="G21" s="491" t="s">
        <v>914</v>
      </c>
      <c r="H21" s="491"/>
    </row>
    <row r="22" spans="1:8" ht="76.5" customHeight="1" x14ac:dyDescent="0.2">
      <c r="A22" s="492">
        <v>18</v>
      </c>
      <c r="B22" s="492" t="s">
        <v>383</v>
      </c>
      <c r="C22" s="492" t="s">
        <v>384</v>
      </c>
      <c r="D22" s="492"/>
      <c r="E22" s="492">
        <v>1</v>
      </c>
      <c r="F22" s="492" t="s">
        <v>911</v>
      </c>
      <c r="G22" s="491" t="s">
        <v>914</v>
      </c>
      <c r="H22" s="491"/>
    </row>
    <row r="23" spans="1:8" ht="76.5" customHeight="1" x14ac:dyDescent="0.2">
      <c r="A23" s="490">
        <v>19</v>
      </c>
      <c r="B23" s="490" t="s">
        <v>666</v>
      </c>
      <c r="C23" s="490" t="s">
        <v>667</v>
      </c>
      <c r="D23" s="490"/>
      <c r="E23" s="490"/>
      <c r="F23" s="490"/>
      <c r="G23" s="494"/>
      <c r="H23" s="494" t="s">
        <v>928</v>
      </c>
    </row>
    <row r="24" spans="1:8" ht="92.25" customHeight="1" x14ac:dyDescent="0.2">
      <c r="A24" s="490">
        <v>20</v>
      </c>
      <c r="B24" s="490" t="s">
        <v>668</v>
      </c>
      <c r="C24" s="490" t="s">
        <v>929</v>
      </c>
      <c r="D24" s="490"/>
      <c r="E24" s="490"/>
      <c r="F24" s="490"/>
      <c r="G24" s="494"/>
      <c r="H24" s="494" t="s">
        <v>930</v>
      </c>
    </row>
    <row r="25" spans="1:8" ht="41.25" customHeight="1" x14ac:dyDescent="0.2">
      <c r="A25" s="1030" t="s">
        <v>931</v>
      </c>
      <c r="B25" s="1030"/>
      <c r="C25" s="1030"/>
      <c r="D25" s="495"/>
      <c r="E25" s="495"/>
      <c r="F25" s="1030"/>
      <c r="G25" s="1030"/>
      <c r="H25" s="1030"/>
    </row>
    <row r="26" spans="1:8" ht="49.5" customHeight="1" x14ac:dyDescent="0.2">
      <c r="A26" s="490">
        <v>21</v>
      </c>
      <c r="B26" s="490" t="s">
        <v>38</v>
      </c>
      <c r="C26" s="490" t="s">
        <v>932</v>
      </c>
      <c r="D26" s="490">
        <v>1</v>
      </c>
      <c r="E26" s="490"/>
      <c r="F26" s="492" t="s">
        <v>911</v>
      </c>
      <c r="G26" s="491" t="s">
        <v>914</v>
      </c>
      <c r="H26" s="491"/>
    </row>
    <row r="27" spans="1:8" ht="47.25" customHeight="1" x14ac:dyDescent="0.2">
      <c r="A27" s="490">
        <v>22</v>
      </c>
      <c r="B27" s="490" t="s">
        <v>225</v>
      </c>
      <c r="C27" s="490" t="s">
        <v>716</v>
      </c>
      <c r="D27" s="490">
        <v>1</v>
      </c>
      <c r="E27" s="490"/>
      <c r="F27" s="492" t="s">
        <v>911</v>
      </c>
      <c r="G27" s="491" t="s">
        <v>914</v>
      </c>
      <c r="H27" s="491"/>
    </row>
    <row r="28" spans="1:8" ht="51.75" customHeight="1" x14ac:dyDescent="0.2">
      <c r="A28" s="490">
        <v>23</v>
      </c>
      <c r="B28" s="490" t="s">
        <v>347</v>
      </c>
      <c r="C28" s="490" t="s">
        <v>933</v>
      </c>
      <c r="D28" s="490">
        <v>1</v>
      </c>
      <c r="E28" s="490"/>
      <c r="F28" s="492" t="s">
        <v>911</v>
      </c>
      <c r="G28" s="491" t="s">
        <v>914</v>
      </c>
      <c r="H28" s="491"/>
    </row>
    <row r="29" spans="1:8" ht="35.25" customHeight="1" x14ac:dyDescent="0.2">
      <c r="A29" s="1029" t="s">
        <v>718</v>
      </c>
      <c r="B29" s="1029"/>
      <c r="C29" s="1029"/>
      <c r="D29" s="489"/>
      <c r="E29" s="489"/>
      <c r="F29" s="1029"/>
      <c r="G29" s="1029"/>
      <c r="H29" s="1029"/>
    </row>
    <row r="30" spans="1:8" ht="76.5" customHeight="1" x14ac:dyDescent="0.2">
      <c r="A30" s="490">
        <f>SUM(A28+1)</f>
        <v>24</v>
      </c>
      <c r="B30" s="490" t="s">
        <v>42</v>
      </c>
      <c r="C30" s="492" t="s">
        <v>934</v>
      </c>
      <c r="D30" s="490" t="s">
        <v>656</v>
      </c>
      <c r="E30" s="490">
        <v>1</v>
      </c>
      <c r="F30" s="494" t="s">
        <v>911</v>
      </c>
      <c r="G30" s="491" t="s">
        <v>914</v>
      </c>
      <c r="H30" s="491"/>
    </row>
    <row r="31" spans="1:8" ht="76.5" customHeight="1" x14ac:dyDescent="0.2">
      <c r="A31" s="490">
        <f>SUM(A30)+1</f>
        <v>25</v>
      </c>
      <c r="B31" s="490" t="s">
        <v>46</v>
      </c>
      <c r="C31" s="490" t="s">
        <v>47</v>
      </c>
      <c r="D31" s="490"/>
      <c r="E31" s="490">
        <v>1</v>
      </c>
      <c r="F31" s="491" t="s">
        <v>911</v>
      </c>
      <c r="G31" s="491" t="s">
        <v>914</v>
      </c>
      <c r="H31" s="491"/>
    </row>
    <row r="32" spans="1:8" ht="76.5" customHeight="1" x14ac:dyDescent="0.2">
      <c r="A32" s="490">
        <f t="shared" ref="A32:A34" si="0">SUM(A31)+1</f>
        <v>26</v>
      </c>
      <c r="B32" s="490" t="s">
        <v>44</v>
      </c>
      <c r="C32" s="490" t="s">
        <v>935</v>
      </c>
      <c r="D32" s="490"/>
      <c r="E32" s="490">
        <v>1</v>
      </c>
      <c r="F32" s="491" t="s">
        <v>911</v>
      </c>
      <c r="G32" s="491" t="s">
        <v>914</v>
      </c>
      <c r="H32" s="491"/>
    </row>
    <row r="33" spans="1:8" ht="76.5" customHeight="1" x14ac:dyDescent="0.2">
      <c r="A33" s="490">
        <f t="shared" si="0"/>
        <v>27</v>
      </c>
      <c r="B33" s="490" t="s">
        <v>48</v>
      </c>
      <c r="C33" s="490" t="s">
        <v>936</v>
      </c>
      <c r="D33" s="490"/>
      <c r="E33" s="490">
        <v>1</v>
      </c>
      <c r="F33" s="491" t="s">
        <v>911</v>
      </c>
      <c r="G33" s="491" t="s">
        <v>937</v>
      </c>
      <c r="H33" s="491"/>
    </row>
    <row r="34" spans="1:8" ht="81.75" customHeight="1" x14ac:dyDescent="0.2">
      <c r="A34" s="490">
        <f t="shared" si="0"/>
        <v>28</v>
      </c>
      <c r="B34" s="492" t="s">
        <v>301</v>
      </c>
      <c r="C34" s="492" t="s">
        <v>938</v>
      </c>
      <c r="D34" s="490"/>
      <c r="E34" s="492">
        <v>1</v>
      </c>
      <c r="F34" s="491" t="s">
        <v>911</v>
      </c>
      <c r="G34" s="494" t="s">
        <v>939</v>
      </c>
      <c r="H34" s="494" t="s">
        <v>1048</v>
      </c>
    </row>
    <row r="35" spans="1:8" ht="76.5" customHeight="1" x14ac:dyDescent="0.2">
      <c r="A35" s="490">
        <v>29</v>
      </c>
      <c r="B35" s="490" t="s">
        <v>303</v>
      </c>
      <c r="C35" s="494" t="s">
        <v>940</v>
      </c>
      <c r="D35" s="490"/>
      <c r="E35" s="490"/>
      <c r="F35" s="494"/>
      <c r="G35" s="494"/>
      <c r="H35" s="494" t="s">
        <v>930</v>
      </c>
    </row>
    <row r="36" spans="1:8" ht="76.5" customHeight="1" x14ac:dyDescent="0.2">
      <c r="A36" s="490">
        <v>30</v>
      </c>
      <c r="B36" s="490" t="s">
        <v>698</v>
      </c>
      <c r="C36" s="494" t="s">
        <v>941</v>
      </c>
      <c r="D36" s="490"/>
      <c r="E36" s="490"/>
      <c r="F36" s="494"/>
      <c r="G36" s="494"/>
      <c r="H36" s="494" t="s">
        <v>930</v>
      </c>
    </row>
    <row r="37" spans="1:8" ht="76.5" customHeight="1" x14ac:dyDescent="0.2">
      <c r="A37" s="490">
        <v>31</v>
      </c>
      <c r="B37" s="490" t="s">
        <v>188</v>
      </c>
      <c r="C37" s="490" t="s">
        <v>942</v>
      </c>
      <c r="D37" s="490"/>
      <c r="E37" s="490">
        <v>1</v>
      </c>
      <c r="F37" s="491" t="s">
        <v>911</v>
      </c>
      <c r="G37" s="491" t="s">
        <v>914</v>
      </c>
      <c r="H37" s="491"/>
    </row>
    <row r="38" spans="1:8" ht="76.5" customHeight="1" x14ac:dyDescent="0.2">
      <c r="A38" s="490">
        <v>32</v>
      </c>
      <c r="B38" s="490" t="s">
        <v>900</v>
      </c>
      <c r="C38" s="494" t="s">
        <v>943</v>
      </c>
      <c r="D38" s="490"/>
      <c r="E38" s="490"/>
      <c r="F38" s="494"/>
      <c r="G38" s="494"/>
      <c r="H38" s="494" t="s">
        <v>930</v>
      </c>
    </row>
    <row r="39" spans="1:8" ht="76.5" customHeight="1" x14ac:dyDescent="0.2">
      <c r="A39" s="490">
        <v>33</v>
      </c>
      <c r="B39" s="490" t="s">
        <v>944</v>
      </c>
      <c r="C39" s="490" t="s">
        <v>945</v>
      </c>
      <c r="D39" s="490"/>
      <c r="E39" s="496"/>
      <c r="F39" s="494" t="s">
        <v>911</v>
      </c>
      <c r="G39" s="491" t="s">
        <v>914</v>
      </c>
      <c r="H39" s="493"/>
    </row>
    <row r="40" spans="1:8" ht="35.25" customHeight="1" x14ac:dyDescent="0.2">
      <c r="A40" s="1031" t="s">
        <v>946</v>
      </c>
      <c r="B40" s="1032"/>
      <c r="C40" s="1032"/>
      <c r="D40" s="1032"/>
      <c r="E40" s="1032"/>
      <c r="F40" s="1032"/>
      <c r="G40" s="1032"/>
      <c r="H40" s="1033"/>
    </row>
    <row r="41" spans="1:8" ht="76.5" customHeight="1" x14ac:dyDescent="0.2">
      <c r="A41" s="497">
        <v>34</v>
      </c>
      <c r="B41" s="497" t="s">
        <v>763</v>
      </c>
      <c r="C41" s="497" t="s">
        <v>947</v>
      </c>
      <c r="D41" s="497"/>
      <c r="E41" s="497"/>
      <c r="F41" s="497"/>
      <c r="G41" s="497"/>
      <c r="H41" s="497" t="s">
        <v>948</v>
      </c>
    </row>
    <row r="42" spans="1:8" ht="76.5" customHeight="1" x14ac:dyDescent="0.2">
      <c r="A42" s="490">
        <v>35</v>
      </c>
      <c r="B42" s="490" t="s">
        <v>764</v>
      </c>
      <c r="C42" s="494" t="s">
        <v>949</v>
      </c>
      <c r="D42" s="490"/>
      <c r="E42" s="490"/>
      <c r="F42" s="494"/>
      <c r="G42" s="494"/>
      <c r="H42" s="494" t="s">
        <v>1049</v>
      </c>
    </row>
    <row r="43" spans="1:8" ht="93.75" customHeight="1" x14ac:dyDescent="0.2">
      <c r="A43" s="490">
        <v>36</v>
      </c>
      <c r="B43" s="490" t="s">
        <v>950</v>
      </c>
      <c r="C43" s="494" t="s">
        <v>951</v>
      </c>
      <c r="D43" s="490"/>
      <c r="E43" s="490"/>
      <c r="F43" s="494"/>
      <c r="G43" s="494"/>
      <c r="H43" s="494" t="s">
        <v>948</v>
      </c>
    </row>
    <row r="44" spans="1:8" ht="29.25" customHeight="1" x14ac:dyDescent="0.2">
      <c r="A44" s="1029" t="s">
        <v>720</v>
      </c>
      <c r="B44" s="1029"/>
      <c r="C44" s="1029"/>
      <c r="D44" s="489"/>
      <c r="E44" s="489"/>
      <c r="F44" s="1029"/>
      <c r="G44" s="1029"/>
      <c r="H44" s="1029"/>
    </row>
    <row r="45" spans="1:8" ht="76.5" customHeight="1" x14ac:dyDescent="0.2">
      <c r="A45" s="490">
        <v>37</v>
      </c>
      <c r="B45" s="490" t="s">
        <v>53</v>
      </c>
      <c r="C45" s="490" t="s">
        <v>952</v>
      </c>
      <c r="D45" s="490" t="s">
        <v>656</v>
      </c>
      <c r="E45" s="490">
        <v>1</v>
      </c>
      <c r="F45" s="494" t="s">
        <v>911</v>
      </c>
      <c r="G45" s="491" t="s">
        <v>953</v>
      </c>
      <c r="H45" s="491"/>
    </row>
    <row r="46" spans="1:8" ht="76.5" customHeight="1" x14ac:dyDescent="0.2">
      <c r="A46" s="490">
        <f>SUM(A45+1)</f>
        <v>38</v>
      </c>
      <c r="B46" s="490" t="s">
        <v>57</v>
      </c>
      <c r="C46" s="490" t="s">
        <v>954</v>
      </c>
      <c r="D46" s="490"/>
      <c r="E46" s="490">
        <v>1</v>
      </c>
      <c r="F46" s="494" t="s">
        <v>911</v>
      </c>
      <c r="G46" s="491" t="s">
        <v>953</v>
      </c>
      <c r="H46" s="491"/>
    </row>
    <row r="47" spans="1:8" ht="76.5" customHeight="1" x14ac:dyDescent="0.2">
      <c r="A47" s="490">
        <f>SUM(A46+1)</f>
        <v>39</v>
      </c>
      <c r="B47" s="490" t="s">
        <v>59</v>
      </c>
      <c r="C47" s="490" t="s">
        <v>60</v>
      </c>
      <c r="D47" s="490"/>
      <c r="E47" s="490">
        <v>1</v>
      </c>
      <c r="F47" s="491" t="s">
        <v>911</v>
      </c>
      <c r="G47" s="491" t="s">
        <v>953</v>
      </c>
      <c r="H47" s="491"/>
    </row>
    <row r="48" spans="1:8" ht="76.5" customHeight="1" x14ac:dyDescent="0.2">
      <c r="A48" s="490">
        <f t="shared" ref="A48:A61" si="1">SUM(A47+1)</f>
        <v>40</v>
      </c>
      <c r="B48" s="490" t="s">
        <v>61</v>
      </c>
      <c r="C48" s="490" t="s">
        <v>62</v>
      </c>
      <c r="D48" s="490"/>
      <c r="E48" s="490">
        <v>1</v>
      </c>
      <c r="F48" s="491" t="s">
        <v>911</v>
      </c>
      <c r="G48" s="491" t="s">
        <v>953</v>
      </c>
      <c r="H48" s="491"/>
    </row>
    <row r="49" spans="1:8" ht="76.5" customHeight="1" x14ac:dyDescent="0.2">
      <c r="A49" s="490">
        <v>41</v>
      </c>
      <c r="B49" s="490" t="s">
        <v>63</v>
      </c>
      <c r="C49" s="494" t="s">
        <v>955</v>
      </c>
      <c r="D49" s="490"/>
      <c r="E49" s="490"/>
      <c r="F49" s="494"/>
      <c r="G49" s="494"/>
      <c r="H49" s="494" t="s">
        <v>956</v>
      </c>
    </row>
    <row r="50" spans="1:8" ht="76.5" customHeight="1" x14ac:dyDescent="0.2">
      <c r="A50" s="490">
        <v>42</v>
      </c>
      <c r="B50" s="490" t="s">
        <v>65</v>
      </c>
      <c r="C50" s="491" t="s">
        <v>957</v>
      </c>
      <c r="D50" s="490"/>
      <c r="E50" s="490">
        <v>1</v>
      </c>
      <c r="F50" s="491" t="s">
        <v>911</v>
      </c>
      <c r="G50" s="491" t="s">
        <v>953</v>
      </c>
      <c r="H50" s="491"/>
    </row>
    <row r="51" spans="1:8" ht="76.5" customHeight="1" x14ac:dyDescent="0.2">
      <c r="A51" s="490">
        <v>43</v>
      </c>
      <c r="B51" s="490" t="s">
        <v>67</v>
      </c>
      <c r="C51" s="491" t="s">
        <v>958</v>
      </c>
      <c r="D51" s="490"/>
      <c r="E51" s="490"/>
      <c r="F51" s="493" t="s">
        <v>959</v>
      </c>
      <c r="G51" s="491"/>
      <c r="H51" s="491"/>
    </row>
    <row r="52" spans="1:8" ht="76.5" customHeight="1" x14ac:dyDescent="0.2">
      <c r="A52" s="490">
        <v>44</v>
      </c>
      <c r="B52" s="490" t="s">
        <v>187</v>
      </c>
      <c r="C52" s="490" t="s">
        <v>69</v>
      </c>
      <c r="D52" s="490"/>
      <c r="E52" s="490">
        <v>1</v>
      </c>
      <c r="F52" s="491" t="s">
        <v>911</v>
      </c>
      <c r="G52" s="491" t="s">
        <v>953</v>
      </c>
      <c r="H52" s="491"/>
    </row>
    <row r="53" spans="1:8" ht="76.5" customHeight="1" x14ac:dyDescent="0.2">
      <c r="A53" s="490">
        <f t="shared" si="1"/>
        <v>45</v>
      </c>
      <c r="B53" s="490" t="s">
        <v>70</v>
      </c>
      <c r="C53" s="490" t="s">
        <v>71</v>
      </c>
      <c r="D53" s="490"/>
      <c r="E53" s="490">
        <v>1</v>
      </c>
      <c r="F53" s="491" t="s">
        <v>911</v>
      </c>
      <c r="G53" s="491" t="s">
        <v>953</v>
      </c>
      <c r="H53" s="491"/>
    </row>
    <row r="54" spans="1:8" ht="76.5" customHeight="1" x14ac:dyDescent="0.2">
      <c r="A54" s="490">
        <f t="shared" si="1"/>
        <v>46</v>
      </c>
      <c r="B54" s="490" t="s">
        <v>72</v>
      </c>
      <c r="C54" s="490" t="s">
        <v>960</v>
      </c>
      <c r="D54" s="490"/>
      <c r="E54" s="490">
        <v>1</v>
      </c>
      <c r="F54" s="491" t="s">
        <v>911</v>
      </c>
      <c r="G54" s="491" t="s">
        <v>953</v>
      </c>
      <c r="H54" s="491"/>
    </row>
    <row r="55" spans="1:8" ht="76.5" customHeight="1" x14ac:dyDescent="0.2">
      <c r="A55" s="490">
        <f t="shared" si="1"/>
        <v>47</v>
      </c>
      <c r="B55" s="490" t="s">
        <v>74</v>
      </c>
      <c r="C55" s="490" t="s">
        <v>961</v>
      </c>
      <c r="D55" s="490"/>
      <c r="E55" s="490">
        <v>1</v>
      </c>
      <c r="F55" s="491" t="s">
        <v>911</v>
      </c>
      <c r="G55" s="491" t="s">
        <v>953</v>
      </c>
      <c r="H55" s="491"/>
    </row>
    <row r="56" spans="1:8" ht="76.5" customHeight="1" x14ac:dyDescent="0.2">
      <c r="A56" s="490">
        <f t="shared" si="1"/>
        <v>48</v>
      </c>
      <c r="B56" s="490" t="s">
        <v>76</v>
      </c>
      <c r="C56" s="490" t="s">
        <v>962</v>
      </c>
      <c r="D56" s="490"/>
      <c r="E56" s="490">
        <v>1</v>
      </c>
      <c r="F56" s="491" t="s">
        <v>911</v>
      </c>
      <c r="G56" s="491" t="s">
        <v>953</v>
      </c>
      <c r="H56" s="491"/>
    </row>
    <row r="57" spans="1:8" ht="76.5" customHeight="1" x14ac:dyDescent="0.2">
      <c r="A57" s="490">
        <f t="shared" si="1"/>
        <v>49</v>
      </c>
      <c r="B57" s="490" t="s">
        <v>230</v>
      </c>
      <c r="C57" s="490" t="s">
        <v>721</v>
      </c>
      <c r="D57" s="490"/>
      <c r="E57" s="490">
        <v>1</v>
      </c>
      <c r="F57" s="491" t="s">
        <v>911</v>
      </c>
      <c r="G57" s="491" t="s">
        <v>953</v>
      </c>
      <c r="H57" s="491"/>
    </row>
    <row r="58" spans="1:8" ht="76.5" customHeight="1" x14ac:dyDescent="0.2">
      <c r="A58" s="490">
        <f t="shared" si="1"/>
        <v>50</v>
      </c>
      <c r="B58" s="490" t="s">
        <v>231</v>
      </c>
      <c r="C58" s="490" t="s">
        <v>963</v>
      </c>
      <c r="D58" s="490"/>
      <c r="E58" s="496"/>
      <c r="F58" s="494" t="s">
        <v>911</v>
      </c>
      <c r="G58" s="491" t="s">
        <v>953</v>
      </c>
      <c r="H58" s="493"/>
    </row>
    <row r="59" spans="1:8" ht="76.5" customHeight="1" x14ac:dyDescent="0.2">
      <c r="A59" s="490">
        <f t="shared" si="1"/>
        <v>51</v>
      </c>
      <c r="B59" s="490" t="s">
        <v>232</v>
      </c>
      <c r="C59" s="490" t="s">
        <v>964</v>
      </c>
      <c r="D59" s="490"/>
      <c r="E59" s="496"/>
      <c r="F59" s="494" t="s">
        <v>911</v>
      </c>
      <c r="G59" s="491" t="s">
        <v>953</v>
      </c>
      <c r="H59" s="493"/>
    </row>
    <row r="60" spans="1:8" ht="76.5" customHeight="1" x14ac:dyDescent="0.2">
      <c r="A60" s="490">
        <f t="shared" si="1"/>
        <v>52</v>
      </c>
      <c r="B60" s="490" t="s">
        <v>691</v>
      </c>
      <c r="C60" s="490" t="s">
        <v>965</v>
      </c>
      <c r="D60" s="490"/>
      <c r="E60" s="496"/>
      <c r="F60" s="494" t="s">
        <v>911</v>
      </c>
      <c r="G60" s="491" t="s">
        <v>953</v>
      </c>
      <c r="H60" s="493"/>
    </row>
    <row r="61" spans="1:8" ht="122.25" customHeight="1" x14ac:dyDescent="0.2">
      <c r="A61" s="490">
        <f t="shared" si="1"/>
        <v>53</v>
      </c>
      <c r="B61" s="490" t="s">
        <v>695</v>
      </c>
      <c r="C61" s="490" t="s">
        <v>966</v>
      </c>
      <c r="D61" s="490"/>
      <c r="E61" s="496"/>
      <c r="F61" s="494" t="s">
        <v>911</v>
      </c>
      <c r="G61" s="491" t="s">
        <v>953</v>
      </c>
      <c r="H61" s="493"/>
    </row>
    <row r="62" spans="1:8" ht="76.5" customHeight="1" x14ac:dyDescent="0.2">
      <c r="A62" s="490">
        <v>54</v>
      </c>
      <c r="B62" s="490" t="s">
        <v>775</v>
      </c>
      <c r="C62" s="494" t="s">
        <v>967</v>
      </c>
      <c r="D62" s="490"/>
      <c r="E62" s="490"/>
      <c r="F62" s="494"/>
      <c r="G62" s="494"/>
      <c r="H62" s="494" t="s">
        <v>930</v>
      </c>
    </row>
    <row r="63" spans="1:8" ht="26.25" customHeight="1" x14ac:dyDescent="0.2">
      <c r="A63" s="1029" t="s">
        <v>722</v>
      </c>
      <c r="B63" s="1029"/>
      <c r="C63" s="1029"/>
      <c r="D63" s="489"/>
      <c r="E63" s="489"/>
      <c r="F63" s="1029"/>
      <c r="G63" s="1029"/>
      <c r="H63" s="1029"/>
    </row>
    <row r="64" spans="1:8" ht="57.75" customHeight="1" x14ac:dyDescent="0.2">
      <c r="A64" s="490">
        <v>55</v>
      </c>
      <c r="B64" s="490" t="s">
        <v>80</v>
      </c>
      <c r="C64" s="490" t="s">
        <v>81</v>
      </c>
      <c r="D64" s="490" t="s">
        <v>656</v>
      </c>
      <c r="E64" s="490">
        <v>1</v>
      </c>
      <c r="F64" s="494" t="s">
        <v>911</v>
      </c>
      <c r="G64" s="491" t="s">
        <v>912</v>
      </c>
      <c r="H64" s="491"/>
    </row>
    <row r="65" spans="1:8" ht="76.5" customHeight="1" x14ac:dyDescent="0.2">
      <c r="A65" s="490">
        <f>SUM(A64+1)</f>
        <v>56</v>
      </c>
      <c r="B65" s="490" t="s">
        <v>82</v>
      </c>
      <c r="C65" s="490" t="s">
        <v>83</v>
      </c>
      <c r="D65" s="490"/>
      <c r="E65" s="490">
        <v>1</v>
      </c>
      <c r="F65" s="491" t="s">
        <v>911</v>
      </c>
      <c r="G65" s="491" t="s">
        <v>912</v>
      </c>
      <c r="H65" s="491"/>
    </row>
    <row r="66" spans="1:8" ht="76.5" customHeight="1" x14ac:dyDescent="0.2">
      <c r="A66" s="490">
        <f t="shared" ref="A66:A83" si="2">SUM(A65+1)</f>
        <v>57</v>
      </c>
      <c r="B66" s="490" t="s">
        <v>84</v>
      </c>
      <c r="C66" s="490" t="s">
        <v>85</v>
      </c>
      <c r="D66" s="490"/>
      <c r="E66" s="490">
        <v>1</v>
      </c>
      <c r="F66" s="491" t="s">
        <v>911</v>
      </c>
      <c r="G66" s="491" t="s">
        <v>912</v>
      </c>
      <c r="H66" s="491"/>
    </row>
    <row r="67" spans="1:8" ht="76.5" customHeight="1" x14ac:dyDescent="0.2">
      <c r="A67" s="490">
        <f t="shared" si="2"/>
        <v>58</v>
      </c>
      <c r="B67" s="490" t="s">
        <v>86</v>
      </c>
      <c r="C67" s="490" t="s">
        <v>87</v>
      </c>
      <c r="D67" s="490"/>
      <c r="E67" s="490">
        <v>1</v>
      </c>
      <c r="F67" s="491" t="s">
        <v>911</v>
      </c>
      <c r="G67" s="491" t="s">
        <v>912</v>
      </c>
      <c r="H67" s="491"/>
    </row>
    <row r="68" spans="1:8" ht="76.5" customHeight="1" x14ac:dyDescent="0.2">
      <c r="A68" s="490">
        <f t="shared" si="2"/>
        <v>59</v>
      </c>
      <c r="B68" s="490" t="s">
        <v>88</v>
      </c>
      <c r="C68" s="490" t="s">
        <v>968</v>
      </c>
      <c r="D68" s="490"/>
      <c r="E68" s="490">
        <v>1</v>
      </c>
      <c r="F68" s="491" t="s">
        <v>911</v>
      </c>
      <c r="G68" s="491" t="s">
        <v>912</v>
      </c>
      <c r="H68" s="491"/>
    </row>
    <row r="69" spans="1:8" ht="76.5" customHeight="1" x14ac:dyDescent="0.2">
      <c r="A69" s="490">
        <f t="shared" si="2"/>
        <v>60</v>
      </c>
      <c r="B69" s="490" t="s">
        <v>90</v>
      </c>
      <c r="C69" s="490" t="s">
        <v>969</v>
      </c>
      <c r="D69" s="490"/>
      <c r="E69" s="490">
        <v>1</v>
      </c>
      <c r="F69" s="491" t="s">
        <v>911</v>
      </c>
      <c r="G69" s="491" t="s">
        <v>912</v>
      </c>
      <c r="H69" s="491"/>
    </row>
    <row r="70" spans="1:8" ht="76.5" customHeight="1" x14ac:dyDescent="0.2">
      <c r="A70" s="494">
        <v>61</v>
      </c>
      <c r="B70" s="494" t="s">
        <v>92</v>
      </c>
      <c r="C70" s="494" t="s">
        <v>970</v>
      </c>
      <c r="D70" s="494"/>
      <c r="E70" s="494"/>
      <c r="F70" s="491" t="s">
        <v>911</v>
      </c>
      <c r="G70" s="491" t="s">
        <v>912</v>
      </c>
      <c r="H70" s="491"/>
    </row>
    <row r="71" spans="1:8" ht="76.5" customHeight="1" x14ac:dyDescent="0.2">
      <c r="A71" s="490">
        <v>62</v>
      </c>
      <c r="B71" s="490" t="s">
        <v>96</v>
      </c>
      <c r="C71" s="490" t="s">
        <v>971</v>
      </c>
      <c r="D71" s="490"/>
      <c r="E71" s="490">
        <v>1</v>
      </c>
      <c r="F71" s="491" t="s">
        <v>911</v>
      </c>
      <c r="G71" s="491" t="s">
        <v>912</v>
      </c>
      <c r="H71" s="491"/>
    </row>
    <row r="72" spans="1:8" ht="76.5" customHeight="1" x14ac:dyDescent="0.2">
      <c r="A72" s="490">
        <f t="shared" si="2"/>
        <v>63</v>
      </c>
      <c r="B72" s="490" t="s">
        <v>98</v>
      </c>
      <c r="C72" s="490" t="s">
        <v>972</v>
      </c>
      <c r="D72" s="490"/>
      <c r="E72" s="490">
        <v>1</v>
      </c>
      <c r="F72" s="491" t="s">
        <v>911</v>
      </c>
      <c r="G72" s="491" t="s">
        <v>912</v>
      </c>
      <c r="H72" s="491"/>
    </row>
    <row r="73" spans="1:8" ht="76.5" customHeight="1" x14ac:dyDescent="0.2">
      <c r="A73" s="490">
        <v>64</v>
      </c>
      <c r="B73" s="490" t="s">
        <v>233</v>
      </c>
      <c r="C73" s="490" t="s">
        <v>973</v>
      </c>
      <c r="D73" s="490"/>
      <c r="E73" s="490"/>
      <c r="F73" s="498" t="s">
        <v>974</v>
      </c>
      <c r="G73" s="491"/>
      <c r="H73" s="491"/>
    </row>
    <row r="74" spans="1:8" ht="76.5" customHeight="1" x14ac:dyDescent="0.2">
      <c r="A74" s="490">
        <v>65</v>
      </c>
      <c r="B74" s="492" t="s">
        <v>238</v>
      </c>
      <c r="C74" s="492" t="s">
        <v>239</v>
      </c>
      <c r="D74" s="490"/>
      <c r="E74" s="492">
        <v>1</v>
      </c>
      <c r="F74" s="491" t="s">
        <v>911</v>
      </c>
      <c r="G74" s="491" t="s">
        <v>912</v>
      </c>
      <c r="H74" s="491"/>
    </row>
    <row r="75" spans="1:8" ht="76.5" customHeight="1" x14ac:dyDescent="0.2">
      <c r="A75" s="490">
        <f t="shared" si="2"/>
        <v>66</v>
      </c>
      <c r="B75" s="492" t="s">
        <v>243</v>
      </c>
      <c r="C75" s="492" t="s">
        <v>975</v>
      </c>
      <c r="D75" s="490"/>
      <c r="E75" s="492">
        <v>1</v>
      </c>
      <c r="F75" s="491" t="s">
        <v>911</v>
      </c>
      <c r="G75" s="491" t="s">
        <v>912</v>
      </c>
      <c r="H75" s="491"/>
    </row>
    <row r="76" spans="1:8" ht="76.5" customHeight="1" x14ac:dyDescent="0.2">
      <c r="A76" s="490">
        <f t="shared" si="2"/>
        <v>67</v>
      </c>
      <c r="B76" s="492" t="s">
        <v>248</v>
      </c>
      <c r="C76" s="492" t="s">
        <v>976</v>
      </c>
      <c r="D76" s="490"/>
      <c r="E76" s="492">
        <v>1</v>
      </c>
      <c r="F76" s="491" t="s">
        <v>911</v>
      </c>
      <c r="G76" s="491" t="s">
        <v>912</v>
      </c>
      <c r="H76" s="491"/>
    </row>
    <row r="77" spans="1:8" ht="76.5" customHeight="1" x14ac:dyDescent="0.2">
      <c r="A77" s="490">
        <f t="shared" si="2"/>
        <v>68</v>
      </c>
      <c r="B77" s="492" t="s">
        <v>250</v>
      </c>
      <c r="C77" s="492" t="s">
        <v>977</v>
      </c>
      <c r="D77" s="490"/>
      <c r="E77" s="492">
        <v>1</v>
      </c>
      <c r="F77" s="491" t="s">
        <v>911</v>
      </c>
      <c r="G77" s="491" t="s">
        <v>912</v>
      </c>
      <c r="H77" s="491"/>
    </row>
    <row r="78" spans="1:8" ht="76.5" customHeight="1" x14ac:dyDescent="0.2">
      <c r="A78" s="490">
        <f t="shared" si="2"/>
        <v>69</v>
      </c>
      <c r="B78" s="492" t="s">
        <v>252</v>
      </c>
      <c r="C78" s="492" t="s">
        <v>253</v>
      </c>
      <c r="D78" s="490"/>
      <c r="E78" s="492">
        <v>1</v>
      </c>
      <c r="F78" s="491" t="s">
        <v>911</v>
      </c>
      <c r="G78" s="491" t="s">
        <v>912</v>
      </c>
      <c r="H78" s="491"/>
    </row>
    <row r="79" spans="1:8" ht="76.5" customHeight="1" x14ac:dyDescent="0.2">
      <c r="A79" s="490">
        <f t="shared" si="2"/>
        <v>70</v>
      </c>
      <c r="B79" s="492" t="s">
        <v>254</v>
      </c>
      <c r="C79" s="492" t="s">
        <v>978</v>
      </c>
      <c r="D79" s="490"/>
      <c r="E79" s="492">
        <v>1</v>
      </c>
      <c r="F79" s="491" t="s">
        <v>911</v>
      </c>
      <c r="G79" s="491" t="s">
        <v>912</v>
      </c>
      <c r="H79" s="491"/>
    </row>
    <row r="80" spans="1:8" ht="76.5" customHeight="1" x14ac:dyDescent="0.2">
      <c r="A80" s="490">
        <f t="shared" si="2"/>
        <v>71</v>
      </c>
      <c r="B80" s="492" t="s">
        <v>259</v>
      </c>
      <c r="C80" s="492" t="s">
        <v>260</v>
      </c>
      <c r="D80" s="490"/>
      <c r="E80" s="492">
        <v>1</v>
      </c>
      <c r="F80" s="491" t="s">
        <v>911</v>
      </c>
      <c r="G80" s="491" t="s">
        <v>912</v>
      </c>
      <c r="H80" s="491"/>
    </row>
    <row r="81" spans="1:8" ht="76.5" customHeight="1" x14ac:dyDescent="0.2">
      <c r="A81" s="490">
        <f t="shared" si="2"/>
        <v>72</v>
      </c>
      <c r="B81" s="492" t="s">
        <v>261</v>
      </c>
      <c r="C81" s="492" t="s">
        <v>262</v>
      </c>
      <c r="D81" s="490"/>
      <c r="E81" s="492">
        <v>1</v>
      </c>
      <c r="F81" s="491" t="s">
        <v>911</v>
      </c>
      <c r="G81" s="491" t="s">
        <v>912</v>
      </c>
      <c r="H81" s="491"/>
    </row>
    <row r="82" spans="1:8" ht="76.5" customHeight="1" x14ac:dyDescent="0.2">
      <c r="A82" s="490">
        <f t="shared" si="2"/>
        <v>73</v>
      </c>
      <c r="B82" s="492" t="s">
        <v>315</v>
      </c>
      <c r="C82" s="492" t="s">
        <v>979</v>
      </c>
      <c r="D82" s="490"/>
      <c r="E82" s="492">
        <v>1</v>
      </c>
      <c r="F82" s="491" t="s">
        <v>911</v>
      </c>
      <c r="G82" s="491" t="s">
        <v>912</v>
      </c>
      <c r="H82" s="491"/>
    </row>
    <row r="83" spans="1:8" ht="76.5" customHeight="1" x14ac:dyDescent="0.2">
      <c r="A83" s="490">
        <f t="shared" si="2"/>
        <v>74</v>
      </c>
      <c r="B83" s="492" t="s">
        <v>316</v>
      </c>
      <c r="C83" s="492" t="s">
        <v>980</v>
      </c>
      <c r="D83" s="490"/>
      <c r="E83" s="492">
        <v>1</v>
      </c>
      <c r="F83" s="491" t="s">
        <v>911</v>
      </c>
      <c r="G83" s="491" t="s">
        <v>912</v>
      </c>
      <c r="H83" s="491"/>
    </row>
    <row r="84" spans="1:8" ht="76.5" customHeight="1" x14ac:dyDescent="0.2">
      <c r="A84" s="490">
        <v>75</v>
      </c>
      <c r="B84" s="490" t="s">
        <v>700</v>
      </c>
      <c r="C84" s="490" t="s">
        <v>981</v>
      </c>
      <c r="D84" s="490"/>
      <c r="E84" s="490"/>
      <c r="F84" s="494"/>
      <c r="G84" s="494"/>
      <c r="H84" s="494" t="s">
        <v>930</v>
      </c>
    </row>
    <row r="85" spans="1:8" ht="76.5" customHeight="1" x14ac:dyDescent="0.2">
      <c r="A85" s="490">
        <v>76</v>
      </c>
      <c r="B85" s="490" t="s">
        <v>762</v>
      </c>
      <c r="C85" s="494" t="s">
        <v>982</v>
      </c>
      <c r="D85" s="490"/>
      <c r="E85" s="490"/>
      <c r="F85" s="494"/>
      <c r="G85" s="494"/>
      <c r="H85" s="494" t="s">
        <v>930</v>
      </c>
    </row>
    <row r="86" spans="1:8" ht="27.75" customHeight="1" x14ac:dyDescent="0.2">
      <c r="A86" s="1030" t="s">
        <v>983</v>
      </c>
      <c r="B86" s="1030"/>
      <c r="C86" s="1030"/>
      <c r="D86" s="495"/>
      <c r="E86" s="495"/>
      <c r="F86" s="1030"/>
      <c r="G86" s="1030"/>
      <c r="H86" s="1030"/>
    </row>
    <row r="87" spans="1:8" ht="76.5" customHeight="1" x14ac:dyDescent="0.2">
      <c r="A87" s="490">
        <v>77</v>
      </c>
      <c r="B87" s="490" t="s">
        <v>100</v>
      </c>
      <c r="C87" s="490" t="s">
        <v>724</v>
      </c>
      <c r="D87" s="499">
        <v>1</v>
      </c>
      <c r="E87" s="499" t="s">
        <v>656</v>
      </c>
      <c r="F87" s="491" t="s">
        <v>911</v>
      </c>
      <c r="G87" s="491" t="s">
        <v>912</v>
      </c>
      <c r="H87" s="491"/>
    </row>
    <row r="88" spans="1:8" ht="76.5" customHeight="1" x14ac:dyDescent="0.2">
      <c r="A88" s="490">
        <v>78</v>
      </c>
      <c r="B88" s="490" t="s">
        <v>265</v>
      </c>
      <c r="C88" s="490" t="s">
        <v>266</v>
      </c>
      <c r="D88" s="499">
        <v>1</v>
      </c>
      <c r="E88" s="499"/>
      <c r="F88" s="491" t="s">
        <v>911</v>
      </c>
      <c r="G88" s="491" t="s">
        <v>912</v>
      </c>
      <c r="H88" s="491"/>
    </row>
    <row r="89" spans="1:8" ht="76.5" customHeight="1" x14ac:dyDescent="0.2">
      <c r="A89" s="490">
        <v>79</v>
      </c>
      <c r="B89" s="490" t="s">
        <v>102</v>
      </c>
      <c r="C89" s="490" t="s">
        <v>984</v>
      </c>
      <c r="D89" s="499">
        <v>1</v>
      </c>
      <c r="E89" s="499"/>
      <c r="F89" s="491" t="s">
        <v>911</v>
      </c>
      <c r="G89" s="491" t="s">
        <v>912</v>
      </c>
      <c r="H89" s="491"/>
    </row>
    <row r="90" spans="1:8" ht="76.5" customHeight="1" x14ac:dyDescent="0.2">
      <c r="A90" s="490">
        <v>80</v>
      </c>
      <c r="B90" s="490" t="s">
        <v>267</v>
      </c>
      <c r="C90" s="490" t="s">
        <v>985</v>
      </c>
      <c r="D90" s="499">
        <v>1</v>
      </c>
      <c r="E90" s="499"/>
      <c r="F90" s="491" t="s">
        <v>911</v>
      </c>
      <c r="G90" s="491" t="s">
        <v>912</v>
      </c>
      <c r="H90" s="491"/>
    </row>
    <row r="91" spans="1:8" ht="76.5" customHeight="1" x14ac:dyDescent="0.2">
      <c r="A91" s="490">
        <v>81</v>
      </c>
      <c r="B91" s="490" t="s">
        <v>270</v>
      </c>
      <c r="C91" s="490" t="s">
        <v>986</v>
      </c>
      <c r="D91" s="499">
        <v>1</v>
      </c>
      <c r="E91" s="499"/>
      <c r="F91" s="491" t="s">
        <v>911</v>
      </c>
      <c r="G91" s="491" t="s">
        <v>912</v>
      </c>
      <c r="H91" s="491"/>
    </row>
    <row r="92" spans="1:8" ht="76.5" customHeight="1" x14ac:dyDescent="0.2">
      <c r="A92" s="490">
        <v>82</v>
      </c>
      <c r="B92" s="490" t="s">
        <v>336</v>
      </c>
      <c r="C92" s="490" t="s">
        <v>987</v>
      </c>
      <c r="D92" s="499">
        <v>1</v>
      </c>
      <c r="E92" s="499"/>
      <c r="F92" s="491" t="s">
        <v>911</v>
      </c>
      <c r="G92" s="491" t="s">
        <v>1050</v>
      </c>
      <c r="H92" s="491"/>
    </row>
    <row r="93" spans="1:8" ht="76.5" customHeight="1" x14ac:dyDescent="0.2">
      <c r="A93" s="490"/>
      <c r="B93" s="490"/>
      <c r="C93" s="490"/>
      <c r="D93" s="499"/>
      <c r="E93" s="499"/>
      <c r="F93" s="500"/>
      <c r="G93" s="491"/>
      <c r="H93" s="491"/>
    </row>
    <row r="94" spans="1:8" ht="28.5" customHeight="1" x14ac:dyDescent="0.2">
      <c r="A94" s="1029" t="s">
        <v>728</v>
      </c>
      <c r="B94" s="1029"/>
      <c r="C94" s="1029"/>
      <c r="D94" s="489"/>
      <c r="E94" s="489"/>
      <c r="F94" s="1029"/>
      <c r="G94" s="1029"/>
      <c r="H94" s="1029"/>
    </row>
    <row r="95" spans="1:8" ht="76.5" customHeight="1" x14ac:dyDescent="0.2">
      <c r="A95" s="490">
        <v>83</v>
      </c>
      <c r="B95" s="490" t="s">
        <v>107</v>
      </c>
      <c r="C95" s="490" t="s">
        <v>988</v>
      </c>
      <c r="D95" s="490" t="s">
        <v>656</v>
      </c>
      <c r="E95" s="490">
        <v>1</v>
      </c>
      <c r="F95" s="491" t="s">
        <v>911</v>
      </c>
      <c r="G95" s="491" t="s">
        <v>912</v>
      </c>
      <c r="H95" s="491"/>
    </row>
    <row r="96" spans="1:8" ht="76.5" customHeight="1" x14ac:dyDescent="0.2">
      <c r="A96" s="490">
        <v>84</v>
      </c>
      <c r="B96" s="490" t="s">
        <v>109</v>
      </c>
      <c r="C96" s="490" t="s">
        <v>989</v>
      </c>
      <c r="D96" s="490"/>
      <c r="E96" s="490">
        <v>1</v>
      </c>
      <c r="F96" s="491" t="s">
        <v>911</v>
      </c>
      <c r="G96" s="491" t="s">
        <v>912</v>
      </c>
      <c r="H96" s="491"/>
    </row>
    <row r="97" spans="1:8" ht="76.5" customHeight="1" x14ac:dyDescent="0.2">
      <c r="A97" s="490">
        <v>85</v>
      </c>
      <c r="B97" s="490" t="s">
        <v>113</v>
      </c>
      <c r="C97" s="490" t="s">
        <v>114</v>
      </c>
      <c r="D97" s="490"/>
      <c r="E97" s="490">
        <v>1</v>
      </c>
      <c r="F97" s="491" t="s">
        <v>911</v>
      </c>
      <c r="G97" s="491" t="s">
        <v>912</v>
      </c>
      <c r="H97" s="491"/>
    </row>
    <row r="98" spans="1:8" ht="76.5" customHeight="1" x14ac:dyDescent="0.2">
      <c r="A98" s="490">
        <v>86</v>
      </c>
      <c r="B98" s="490" t="s">
        <v>115</v>
      </c>
      <c r="C98" s="490" t="s">
        <v>990</v>
      </c>
      <c r="D98" s="490"/>
      <c r="E98" s="490">
        <v>1</v>
      </c>
      <c r="F98" s="491" t="s">
        <v>911</v>
      </c>
      <c r="G98" s="491" t="s">
        <v>912</v>
      </c>
      <c r="H98" s="491"/>
    </row>
    <row r="99" spans="1:8" ht="76.5" customHeight="1" x14ac:dyDescent="0.2">
      <c r="A99" s="490">
        <v>87</v>
      </c>
      <c r="B99" s="490" t="s">
        <v>117</v>
      </c>
      <c r="C99" s="490" t="s">
        <v>991</v>
      </c>
      <c r="D99" s="490"/>
      <c r="E99" s="490">
        <v>1</v>
      </c>
      <c r="F99" s="491" t="s">
        <v>911</v>
      </c>
      <c r="G99" s="491" t="s">
        <v>912</v>
      </c>
      <c r="H99" s="491"/>
    </row>
    <row r="100" spans="1:8" ht="76.5" customHeight="1" x14ac:dyDescent="0.2">
      <c r="A100" s="490">
        <v>88</v>
      </c>
      <c r="B100" s="490" t="s">
        <v>119</v>
      </c>
      <c r="C100" s="490" t="s">
        <v>992</v>
      </c>
      <c r="D100" s="490"/>
      <c r="E100" s="490">
        <v>1</v>
      </c>
      <c r="F100" s="491" t="s">
        <v>911</v>
      </c>
      <c r="G100" s="491" t="s">
        <v>912</v>
      </c>
      <c r="H100" s="491"/>
    </row>
    <row r="101" spans="1:8" ht="76.5" customHeight="1" x14ac:dyDescent="0.2">
      <c r="A101" s="490">
        <v>89</v>
      </c>
      <c r="B101" s="490" t="s">
        <v>121</v>
      </c>
      <c r="C101" s="490" t="s">
        <v>993</v>
      </c>
      <c r="D101" s="490"/>
      <c r="E101" s="490">
        <v>1</v>
      </c>
      <c r="F101" s="491" t="s">
        <v>911</v>
      </c>
      <c r="G101" s="491" t="s">
        <v>912</v>
      </c>
      <c r="H101" s="491"/>
    </row>
    <row r="102" spans="1:8" ht="76.5" customHeight="1" x14ac:dyDescent="0.2">
      <c r="A102" s="490">
        <v>90</v>
      </c>
      <c r="B102" s="490" t="s">
        <v>123</v>
      </c>
      <c r="C102" s="490" t="s">
        <v>994</v>
      </c>
      <c r="D102" s="490"/>
      <c r="E102" s="490">
        <v>1</v>
      </c>
      <c r="F102" s="491" t="s">
        <v>911</v>
      </c>
      <c r="G102" s="491" t="s">
        <v>912</v>
      </c>
      <c r="H102" s="491"/>
    </row>
    <row r="103" spans="1:8" ht="76.5" customHeight="1" x14ac:dyDescent="0.2">
      <c r="A103" s="490">
        <v>91</v>
      </c>
      <c r="B103" s="490" t="s">
        <v>275</v>
      </c>
      <c r="C103" s="490" t="s">
        <v>995</v>
      </c>
      <c r="D103" s="490"/>
      <c r="E103" s="490">
        <v>1</v>
      </c>
      <c r="F103" s="491" t="s">
        <v>911</v>
      </c>
      <c r="G103" s="491" t="s">
        <v>912</v>
      </c>
      <c r="H103" s="491"/>
    </row>
    <row r="104" spans="1:8" ht="76.5" customHeight="1" x14ac:dyDescent="0.2">
      <c r="A104" s="490">
        <v>92</v>
      </c>
      <c r="B104" s="490" t="s">
        <v>278</v>
      </c>
      <c r="C104" s="490" t="s">
        <v>996</v>
      </c>
      <c r="D104" s="490"/>
      <c r="E104" s="490">
        <v>1</v>
      </c>
      <c r="F104" s="491" t="s">
        <v>911</v>
      </c>
      <c r="G104" s="491" t="s">
        <v>912</v>
      </c>
      <c r="H104" s="491"/>
    </row>
    <row r="105" spans="1:8" ht="76.5" customHeight="1" x14ac:dyDescent="0.2">
      <c r="A105" s="490">
        <v>93</v>
      </c>
      <c r="B105" s="490" t="s">
        <v>280</v>
      </c>
      <c r="C105" s="490" t="s">
        <v>997</v>
      </c>
      <c r="D105" s="490"/>
      <c r="E105" s="490">
        <v>1</v>
      </c>
      <c r="F105" s="491" t="s">
        <v>911</v>
      </c>
      <c r="G105" s="491" t="s">
        <v>912</v>
      </c>
      <c r="H105" s="491"/>
    </row>
    <row r="106" spans="1:8" ht="104.25" customHeight="1" x14ac:dyDescent="0.2">
      <c r="A106" s="490">
        <v>94</v>
      </c>
      <c r="B106" s="490" t="s">
        <v>282</v>
      </c>
      <c r="C106" s="490" t="s">
        <v>998</v>
      </c>
      <c r="D106" s="490"/>
      <c r="E106" s="490">
        <v>1</v>
      </c>
      <c r="F106" s="491" t="s">
        <v>911</v>
      </c>
      <c r="G106" s="491" t="s">
        <v>912</v>
      </c>
      <c r="H106" s="491"/>
    </row>
    <row r="107" spans="1:8" ht="76.5" customHeight="1" x14ac:dyDescent="0.2">
      <c r="A107" s="490">
        <v>95</v>
      </c>
      <c r="B107" s="490" t="s">
        <v>284</v>
      </c>
      <c r="C107" s="490" t="s">
        <v>999</v>
      </c>
      <c r="D107" s="490"/>
      <c r="E107" s="490">
        <v>1</v>
      </c>
      <c r="F107" s="491" t="s">
        <v>911</v>
      </c>
      <c r="G107" s="491" t="s">
        <v>912</v>
      </c>
      <c r="H107" s="491"/>
    </row>
    <row r="108" spans="1:8" ht="76.5" customHeight="1" x14ac:dyDescent="0.2">
      <c r="A108" s="490">
        <v>96</v>
      </c>
      <c r="B108" s="490" t="s">
        <v>320</v>
      </c>
      <c r="C108" s="490" t="s">
        <v>1000</v>
      </c>
      <c r="D108" s="490"/>
      <c r="E108" s="490">
        <v>1</v>
      </c>
      <c r="F108" s="491" t="s">
        <v>911</v>
      </c>
      <c r="G108" s="491" t="s">
        <v>912</v>
      </c>
      <c r="H108" s="491"/>
    </row>
    <row r="109" spans="1:8" ht="76.5" customHeight="1" x14ac:dyDescent="0.2">
      <c r="A109" s="490">
        <v>97</v>
      </c>
      <c r="B109" s="490" t="s">
        <v>321</v>
      </c>
      <c r="C109" s="490" t="s">
        <v>1001</v>
      </c>
      <c r="D109" s="490"/>
      <c r="E109" s="490">
        <v>1</v>
      </c>
      <c r="F109" s="491" t="s">
        <v>911</v>
      </c>
      <c r="G109" s="491" t="s">
        <v>912</v>
      </c>
      <c r="H109" s="491"/>
    </row>
    <row r="110" spans="1:8" ht="63.75" customHeight="1" x14ac:dyDescent="0.2">
      <c r="A110" s="490">
        <v>98</v>
      </c>
      <c r="B110" s="490" t="s">
        <v>323</v>
      </c>
      <c r="C110" s="490" t="s">
        <v>1002</v>
      </c>
      <c r="D110" s="490"/>
      <c r="E110" s="490">
        <v>1</v>
      </c>
      <c r="F110" s="491" t="s">
        <v>911</v>
      </c>
      <c r="G110" s="491" t="s">
        <v>912</v>
      </c>
      <c r="H110" s="491"/>
    </row>
    <row r="111" spans="1:8" ht="136.5" customHeight="1" x14ac:dyDescent="0.2">
      <c r="A111" s="490">
        <v>99</v>
      </c>
      <c r="B111" s="490" t="s">
        <v>701</v>
      </c>
      <c r="C111" s="494" t="s">
        <v>1003</v>
      </c>
      <c r="D111" s="490"/>
      <c r="E111" s="490"/>
      <c r="F111" s="494"/>
      <c r="G111" s="494"/>
      <c r="H111" s="494" t="s">
        <v>930</v>
      </c>
    </row>
    <row r="112" spans="1:8" ht="76.5" customHeight="1" x14ac:dyDescent="0.2">
      <c r="A112" s="490">
        <v>100</v>
      </c>
      <c r="B112" s="490" t="s">
        <v>829</v>
      </c>
      <c r="C112" s="494" t="s">
        <v>1004</v>
      </c>
      <c r="D112" s="490"/>
      <c r="E112" s="490"/>
      <c r="F112" s="494"/>
      <c r="G112" s="494"/>
      <c r="H112" s="494" t="s">
        <v>930</v>
      </c>
    </row>
    <row r="113" spans="1:8" ht="76.5" customHeight="1" x14ac:dyDescent="0.2">
      <c r="A113" s="1030" t="s">
        <v>1005</v>
      </c>
      <c r="B113" s="1030"/>
      <c r="C113" s="1030"/>
      <c r="D113" s="495"/>
      <c r="E113" s="495"/>
      <c r="F113" s="1030"/>
      <c r="G113" s="1030"/>
      <c r="H113" s="1030"/>
    </row>
    <row r="114" spans="1:8" ht="76.5" customHeight="1" x14ac:dyDescent="0.2">
      <c r="A114" s="490">
        <v>101</v>
      </c>
      <c r="B114" s="490" t="s">
        <v>125</v>
      </c>
      <c r="C114" s="490" t="s">
        <v>1006</v>
      </c>
      <c r="D114" s="490">
        <v>1</v>
      </c>
      <c r="E114" s="490" t="s">
        <v>656</v>
      </c>
      <c r="F114" s="491" t="s">
        <v>911</v>
      </c>
      <c r="G114" s="491" t="s">
        <v>912</v>
      </c>
      <c r="H114" s="491"/>
    </row>
    <row r="115" spans="1:8" ht="76.5" customHeight="1" x14ac:dyDescent="0.2">
      <c r="A115" s="490">
        <v>102</v>
      </c>
      <c r="B115" s="490" t="s">
        <v>127</v>
      </c>
      <c r="C115" s="490" t="s">
        <v>1007</v>
      </c>
      <c r="D115" s="490">
        <v>1</v>
      </c>
      <c r="E115" s="490"/>
      <c r="F115" s="490" t="s">
        <v>911</v>
      </c>
      <c r="G115" s="491" t="s">
        <v>912</v>
      </c>
      <c r="H115" s="491"/>
    </row>
    <row r="116" spans="1:8" ht="137.25" customHeight="1" x14ac:dyDescent="0.2">
      <c r="A116" s="490">
        <v>103</v>
      </c>
      <c r="B116" s="490" t="s">
        <v>132</v>
      </c>
      <c r="C116" s="490" t="s">
        <v>1008</v>
      </c>
      <c r="D116" s="490">
        <v>1</v>
      </c>
      <c r="E116" s="490"/>
      <c r="F116" s="491" t="s">
        <v>911</v>
      </c>
      <c r="G116" s="491" t="s">
        <v>912</v>
      </c>
      <c r="H116" s="491"/>
    </row>
    <row r="117" spans="1:8" ht="25.5" customHeight="1" x14ac:dyDescent="0.2">
      <c r="A117" s="1029" t="s">
        <v>738</v>
      </c>
      <c r="B117" s="1029"/>
      <c r="C117" s="1029"/>
      <c r="D117" s="489"/>
      <c r="E117" s="489"/>
      <c r="F117" s="1029"/>
      <c r="G117" s="1029"/>
      <c r="H117" s="1029"/>
    </row>
    <row r="118" spans="1:8" ht="76.5" customHeight="1" x14ac:dyDescent="0.2">
      <c r="A118" s="492">
        <f>SUM(A116+1)</f>
        <v>104</v>
      </c>
      <c r="B118" s="490" t="s">
        <v>141</v>
      </c>
      <c r="C118" s="490" t="s">
        <v>1009</v>
      </c>
      <c r="D118" s="490" t="s">
        <v>656</v>
      </c>
      <c r="E118" s="490">
        <v>1</v>
      </c>
      <c r="F118" s="491" t="s">
        <v>911</v>
      </c>
      <c r="G118" s="491" t="s">
        <v>912</v>
      </c>
      <c r="H118" s="491"/>
    </row>
    <row r="119" spans="1:8" ht="76.5" customHeight="1" x14ac:dyDescent="0.2">
      <c r="A119" s="492">
        <v>105</v>
      </c>
      <c r="B119" s="490" t="s">
        <v>143</v>
      </c>
      <c r="C119" s="490" t="s">
        <v>1010</v>
      </c>
      <c r="D119" s="490"/>
      <c r="E119" s="490">
        <v>1</v>
      </c>
      <c r="F119" s="491" t="s">
        <v>911</v>
      </c>
      <c r="G119" s="491" t="s">
        <v>912</v>
      </c>
      <c r="H119" s="491"/>
    </row>
    <row r="120" spans="1:8" ht="76.5" customHeight="1" x14ac:dyDescent="0.2">
      <c r="A120" s="492">
        <v>106</v>
      </c>
      <c r="B120" s="490" t="s">
        <v>147</v>
      </c>
      <c r="C120" s="490" t="s">
        <v>1011</v>
      </c>
      <c r="D120" s="490"/>
      <c r="E120" s="490">
        <v>1</v>
      </c>
      <c r="F120" s="491" t="s">
        <v>911</v>
      </c>
      <c r="G120" s="491" t="s">
        <v>912</v>
      </c>
      <c r="H120" s="491"/>
    </row>
    <row r="121" spans="1:8" ht="76.5" customHeight="1" x14ac:dyDescent="0.2">
      <c r="A121" s="492">
        <v>107</v>
      </c>
      <c r="B121" s="490" t="s">
        <v>149</v>
      </c>
      <c r="C121" s="490" t="s">
        <v>1012</v>
      </c>
      <c r="D121" s="490"/>
      <c r="E121" s="490">
        <v>1</v>
      </c>
      <c r="F121" s="491" t="s">
        <v>911</v>
      </c>
      <c r="G121" s="491" t="s">
        <v>912</v>
      </c>
      <c r="H121" s="491"/>
    </row>
    <row r="122" spans="1:8" ht="76.5" customHeight="1" x14ac:dyDescent="0.2">
      <c r="A122" s="492">
        <v>108</v>
      </c>
      <c r="B122" s="490" t="s">
        <v>286</v>
      </c>
      <c r="C122" s="490" t="s">
        <v>1013</v>
      </c>
      <c r="D122" s="490"/>
      <c r="E122" s="490">
        <v>1</v>
      </c>
      <c r="F122" s="491" t="s">
        <v>911</v>
      </c>
      <c r="G122" s="491" t="s">
        <v>912</v>
      </c>
      <c r="H122" s="491"/>
    </row>
    <row r="123" spans="1:8" ht="76.5" customHeight="1" x14ac:dyDescent="0.2">
      <c r="A123" s="492">
        <v>109</v>
      </c>
      <c r="B123" s="490" t="s">
        <v>290</v>
      </c>
      <c r="C123" s="490" t="s">
        <v>1014</v>
      </c>
      <c r="D123" s="490"/>
      <c r="E123" s="490">
        <v>1</v>
      </c>
      <c r="F123" s="491" t="s">
        <v>911</v>
      </c>
      <c r="G123" s="491" t="s">
        <v>912</v>
      </c>
      <c r="H123" s="491"/>
    </row>
    <row r="124" spans="1:8" ht="76.5" customHeight="1" x14ac:dyDescent="0.2">
      <c r="A124" s="492">
        <v>110</v>
      </c>
      <c r="B124" s="490" t="s">
        <v>292</v>
      </c>
      <c r="C124" s="490" t="s">
        <v>1015</v>
      </c>
      <c r="D124" s="490"/>
      <c r="E124" s="490">
        <v>1</v>
      </c>
      <c r="F124" s="491" t="s">
        <v>911</v>
      </c>
      <c r="G124" s="491" t="s">
        <v>912</v>
      </c>
      <c r="H124" s="491"/>
    </row>
    <row r="125" spans="1:8" ht="76.5" customHeight="1" x14ac:dyDescent="0.2">
      <c r="A125" s="492">
        <v>111</v>
      </c>
      <c r="B125" s="490" t="s">
        <v>294</v>
      </c>
      <c r="C125" s="490" t="s">
        <v>1016</v>
      </c>
      <c r="D125" s="490"/>
      <c r="E125" s="490">
        <v>1</v>
      </c>
      <c r="F125" s="491" t="s">
        <v>911</v>
      </c>
      <c r="G125" s="491" t="s">
        <v>912</v>
      </c>
      <c r="H125" s="491"/>
    </row>
    <row r="126" spans="1:8" ht="76.5" customHeight="1" x14ac:dyDescent="0.2">
      <c r="A126" s="492">
        <v>112</v>
      </c>
      <c r="B126" s="490" t="s">
        <v>325</v>
      </c>
      <c r="C126" s="490" t="s">
        <v>1017</v>
      </c>
      <c r="D126" s="490"/>
      <c r="E126" s="490">
        <v>1</v>
      </c>
      <c r="F126" s="491" t="s">
        <v>911</v>
      </c>
      <c r="G126" s="491" t="s">
        <v>912</v>
      </c>
      <c r="H126" s="491"/>
    </row>
    <row r="127" spans="1:8" ht="76.5" customHeight="1" x14ac:dyDescent="0.2">
      <c r="A127" s="492">
        <v>113</v>
      </c>
      <c r="B127" s="490" t="s">
        <v>326</v>
      </c>
      <c r="C127" s="490" t="s">
        <v>1018</v>
      </c>
      <c r="D127" s="490"/>
      <c r="E127" s="490">
        <v>1</v>
      </c>
      <c r="F127" s="491" t="s">
        <v>911</v>
      </c>
      <c r="G127" s="491" t="s">
        <v>912</v>
      </c>
      <c r="H127" s="491"/>
    </row>
    <row r="128" spans="1:8" ht="76.5" customHeight="1" x14ac:dyDescent="0.2">
      <c r="A128" s="492">
        <v>114</v>
      </c>
      <c r="B128" s="490" t="s">
        <v>385</v>
      </c>
      <c r="C128" s="490" t="s">
        <v>1019</v>
      </c>
      <c r="D128" s="490"/>
      <c r="E128" s="490">
        <v>1</v>
      </c>
      <c r="F128" s="491" t="s">
        <v>911</v>
      </c>
      <c r="G128" s="491" t="s">
        <v>912</v>
      </c>
      <c r="H128" s="491"/>
    </row>
    <row r="129" spans="1:8" ht="76.5" customHeight="1" x14ac:dyDescent="0.2">
      <c r="A129" s="490">
        <v>115</v>
      </c>
      <c r="B129" s="490" t="s">
        <v>681</v>
      </c>
      <c r="C129" s="494" t="s">
        <v>1020</v>
      </c>
      <c r="D129" s="490"/>
      <c r="E129" s="490"/>
      <c r="F129" s="494"/>
      <c r="G129" s="494"/>
      <c r="H129" s="494" t="s">
        <v>930</v>
      </c>
    </row>
    <row r="130" spans="1:8" ht="76.5" customHeight="1" x14ac:dyDescent="0.2">
      <c r="A130" s="490">
        <v>116</v>
      </c>
      <c r="B130" s="490" t="s">
        <v>683</v>
      </c>
      <c r="C130" s="494" t="s">
        <v>1021</v>
      </c>
      <c r="D130" s="490"/>
      <c r="E130" s="490"/>
      <c r="F130" s="494"/>
      <c r="G130" s="494"/>
      <c r="H130" s="494" t="s">
        <v>930</v>
      </c>
    </row>
    <row r="131" spans="1:8" ht="76.5" customHeight="1" x14ac:dyDescent="0.2">
      <c r="A131" s="490">
        <v>117</v>
      </c>
      <c r="B131" s="490" t="s">
        <v>685</v>
      </c>
      <c r="C131" s="494" t="s">
        <v>1022</v>
      </c>
      <c r="D131" s="490"/>
      <c r="E131" s="490"/>
      <c r="F131" s="494"/>
      <c r="G131" s="494"/>
      <c r="H131" s="494" t="s">
        <v>930</v>
      </c>
    </row>
    <row r="132" spans="1:8" ht="76.5" customHeight="1" x14ac:dyDescent="0.2">
      <c r="A132" s="490">
        <v>118</v>
      </c>
      <c r="B132" s="490" t="s">
        <v>687</v>
      </c>
      <c r="C132" s="494" t="s">
        <v>1023</v>
      </c>
      <c r="D132" s="490"/>
      <c r="E132" s="490"/>
      <c r="F132" s="494"/>
      <c r="G132" s="494"/>
      <c r="H132" s="494" t="s">
        <v>930</v>
      </c>
    </row>
    <row r="133" spans="1:8" ht="76.5" customHeight="1" x14ac:dyDescent="0.2">
      <c r="A133" s="490">
        <v>119</v>
      </c>
      <c r="B133" s="490" t="s">
        <v>790</v>
      </c>
      <c r="C133" s="494" t="s">
        <v>1004</v>
      </c>
      <c r="D133" s="490"/>
      <c r="E133" s="490"/>
      <c r="F133" s="494"/>
      <c r="G133" s="494"/>
      <c r="H133" s="494" t="s">
        <v>930</v>
      </c>
    </row>
    <row r="134" spans="1:8" ht="33.75" customHeight="1" x14ac:dyDescent="0.2">
      <c r="A134" s="1030" t="s">
        <v>1024</v>
      </c>
      <c r="B134" s="1030"/>
      <c r="C134" s="1030"/>
      <c r="D134" s="495"/>
      <c r="E134" s="495"/>
      <c r="F134" s="1030"/>
      <c r="G134" s="1030"/>
      <c r="H134" s="1030"/>
    </row>
    <row r="135" spans="1:8" ht="76.5" customHeight="1" x14ac:dyDescent="0.2">
      <c r="A135" s="490">
        <v>120</v>
      </c>
      <c r="B135" s="490" t="s">
        <v>741</v>
      </c>
      <c r="C135" s="490" t="s">
        <v>1025</v>
      </c>
      <c r="D135" s="490">
        <v>1</v>
      </c>
      <c r="E135" s="490" t="s">
        <v>656</v>
      </c>
      <c r="F135" s="491" t="s">
        <v>911</v>
      </c>
      <c r="G135" s="491" t="s">
        <v>912</v>
      </c>
      <c r="H135" s="491"/>
    </row>
    <row r="136" spans="1:8" ht="76.5" customHeight="1" x14ac:dyDescent="0.2">
      <c r="A136" s="490">
        <v>121</v>
      </c>
      <c r="B136" s="490" t="s">
        <v>742</v>
      </c>
      <c r="C136" s="490" t="s">
        <v>1026</v>
      </c>
      <c r="D136" s="490">
        <v>1</v>
      </c>
      <c r="E136" s="490"/>
      <c r="F136" s="491" t="s">
        <v>911</v>
      </c>
      <c r="G136" s="491" t="s">
        <v>912</v>
      </c>
      <c r="H136" s="491"/>
    </row>
    <row r="137" spans="1:8" ht="35.25" customHeight="1" x14ac:dyDescent="0.2">
      <c r="A137" s="1035" t="s">
        <v>1027</v>
      </c>
      <c r="B137" s="1035"/>
      <c r="C137" s="1035"/>
      <c r="D137" s="1035"/>
      <c r="E137" s="1035"/>
      <c r="F137" s="1035"/>
      <c r="G137" s="1035"/>
      <c r="H137" s="1035"/>
    </row>
    <row r="138" spans="1:8" ht="76.5" customHeight="1" x14ac:dyDescent="0.2">
      <c r="A138" s="490">
        <v>122</v>
      </c>
      <c r="B138" s="490" t="s">
        <v>1028</v>
      </c>
      <c r="C138" s="494" t="s">
        <v>1029</v>
      </c>
      <c r="D138" s="490"/>
      <c r="E138" s="490"/>
      <c r="F138" s="494"/>
      <c r="G138" s="494"/>
      <c r="H138" s="494" t="s">
        <v>930</v>
      </c>
    </row>
    <row r="139" spans="1:8" ht="76.5" customHeight="1" x14ac:dyDescent="0.2">
      <c r="A139" s="490">
        <v>123</v>
      </c>
      <c r="B139" s="490" t="s">
        <v>1030</v>
      </c>
      <c r="C139" s="494" t="s">
        <v>1031</v>
      </c>
      <c r="D139" s="490"/>
      <c r="E139" s="490"/>
      <c r="F139" s="494"/>
      <c r="G139" s="494"/>
      <c r="H139" s="494" t="s">
        <v>1051</v>
      </c>
    </row>
    <row r="140" spans="1:8" ht="76.5" customHeight="1" x14ac:dyDescent="0.2">
      <c r="A140" s="490">
        <v>124</v>
      </c>
      <c r="B140" s="490" t="s">
        <v>1032</v>
      </c>
      <c r="C140" s="494" t="s">
        <v>1033</v>
      </c>
      <c r="D140" s="490"/>
      <c r="E140" s="490"/>
      <c r="F140" s="494"/>
      <c r="G140" s="494"/>
      <c r="H140" s="494" t="s">
        <v>930</v>
      </c>
    </row>
    <row r="141" spans="1:8" ht="31.5" customHeight="1" x14ac:dyDescent="0.2">
      <c r="A141" s="1029" t="s">
        <v>744</v>
      </c>
      <c r="B141" s="1029"/>
      <c r="C141" s="1029"/>
      <c r="D141" s="489"/>
      <c r="E141" s="489"/>
      <c r="F141" s="1029"/>
      <c r="G141" s="1029"/>
      <c r="H141" s="1029"/>
    </row>
    <row r="142" spans="1:8" ht="236.25" customHeight="1" x14ac:dyDescent="0.2">
      <c r="A142" s="494">
        <v>125</v>
      </c>
      <c r="B142" s="494" t="s">
        <v>745</v>
      </c>
      <c r="C142" s="494" t="s">
        <v>1034</v>
      </c>
      <c r="D142" s="494"/>
      <c r="E142" s="494"/>
      <c r="F142" s="494"/>
      <c r="G142" s="494"/>
      <c r="H142" s="494" t="s">
        <v>1052</v>
      </c>
    </row>
    <row r="143" spans="1:8" ht="132.75" customHeight="1" x14ac:dyDescent="0.2">
      <c r="A143" s="494">
        <v>126</v>
      </c>
      <c r="B143" s="494" t="s">
        <v>746</v>
      </c>
      <c r="C143" s="494" t="s">
        <v>1035</v>
      </c>
      <c r="D143" s="494"/>
      <c r="E143" s="494"/>
      <c r="F143" s="494"/>
      <c r="G143" s="494"/>
      <c r="H143" s="494" t="s">
        <v>1053</v>
      </c>
    </row>
    <row r="144" spans="1:8" ht="76.5" customHeight="1" x14ac:dyDescent="0.2">
      <c r="A144" s="490">
        <v>127</v>
      </c>
      <c r="B144" s="490" t="s">
        <v>747</v>
      </c>
      <c r="C144" s="490" t="s">
        <v>168</v>
      </c>
      <c r="D144" s="490"/>
      <c r="E144" s="490">
        <v>1</v>
      </c>
      <c r="F144" s="494" t="s">
        <v>911</v>
      </c>
      <c r="G144" s="491" t="s">
        <v>953</v>
      </c>
      <c r="H144" s="491"/>
    </row>
    <row r="145" spans="1:8" ht="92.25" customHeight="1" x14ac:dyDescent="0.2">
      <c r="A145" s="490">
        <v>128</v>
      </c>
      <c r="B145" s="490" t="s">
        <v>748</v>
      </c>
      <c r="C145" s="490" t="s">
        <v>1036</v>
      </c>
      <c r="D145" s="490"/>
      <c r="E145" s="490"/>
      <c r="F145" s="494"/>
      <c r="G145" s="494"/>
      <c r="H145" s="494" t="s">
        <v>1037</v>
      </c>
    </row>
    <row r="146" spans="1:8" ht="76.5" customHeight="1" x14ac:dyDescent="0.2">
      <c r="A146" s="490">
        <v>129</v>
      </c>
      <c r="B146" s="490" t="s">
        <v>749</v>
      </c>
      <c r="C146" s="490" t="s">
        <v>172</v>
      </c>
      <c r="D146" s="490"/>
      <c r="E146" s="490">
        <v>1</v>
      </c>
      <c r="F146" s="491" t="s">
        <v>911</v>
      </c>
      <c r="G146" s="491" t="s">
        <v>953</v>
      </c>
      <c r="H146" s="491"/>
    </row>
    <row r="147" spans="1:8" ht="76.5" customHeight="1" x14ac:dyDescent="0.2">
      <c r="A147" s="490">
        <v>130</v>
      </c>
      <c r="B147" s="490" t="s">
        <v>750</v>
      </c>
      <c r="C147" s="490" t="s">
        <v>1038</v>
      </c>
      <c r="D147" s="490"/>
      <c r="E147" s="490">
        <v>1</v>
      </c>
      <c r="F147" s="491" t="s">
        <v>911</v>
      </c>
      <c r="G147" s="491" t="s">
        <v>953</v>
      </c>
      <c r="H147" s="491"/>
    </row>
    <row r="148" spans="1:8" ht="76.5" customHeight="1" x14ac:dyDescent="0.2">
      <c r="A148" s="490">
        <v>131</v>
      </c>
      <c r="B148" s="490" t="s">
        <v>751</v>
      </c>
      <c r="C148" s="490" t="s">
        <v>1039</v>
      </c>
      <c r="D148" s="490"/>
      <c r="E148" s="490">
        <v>1</v>
      </c>
      <c r="F148" s="491" t="s">
        <v>911</v>
      </c>
      <c r="G148" s="491" t="s">
        <v>953</v>
      </c>
      <c r="H148" s="491"/>
    </row>
    <row r="149" spans="1:8" ht="186.75" customHeight="1" x14ac:dyDescent="0.2">
      <c r="A149" s="490">
        <v>132</v>
      </c>
      <c r="B149" s="490" t="s">
        <v>752</v>
      </c>
      <c r="C149" s="490" t="s">
        <v>1040</v>
      </c>
      <c r="D149" s="490"/>
      <c r="E149" s="490">
        <v>1</v>
      </c>
      <c r="F149" s="491" t="s">
        <v>911</v>
      </c>
      <c r="G149" s="491" t="s">
        <v>953</v>
      </c>
      <c r="H149" s="491"/>
    </row>
    <row r="150" spans="1:8" ht="76.5" customHeight="1" x14ac:dyDescent="0.2">
      <c r="A150" s="490">
        <v>133</v>
      </c>
      <c r="B150" s="490" t="s">
        <v>753</v>
      </c>
      <c r="C150" s="490" t="s">
        <v>1041</v>
      </c>
      <c r="D150" s="490"/>
      <c r="E150" s="490">
        <v>1</v>
      </c>
      <c r="F150" s="491" t="s">
        <v>911</v>
      </c>
      <c r="G150" s="491" t="s">
        <v>953</v>
      </c>
      <c r="H150" s="491"/>
    </row>
    <row r="151" spans="1:8" ht="76.5" customHeight="1" x14ac:dyDescent="0.2">
      <c r="A151" s="490">
        <v>134</v>
      </c>
      <c r="B151" s="490" t="s">
        <v>754</v>
      </c>
      <c r="C151" s="490" t="s">
        <v>182</v>
      </c>
      <c r="D151" s="490"/>
      <c r="E151" s="490">
        <v>1</v>
      </c>
      <c r="F151" s="491" t="s">
        <v>911</v>
      </c>
      <c r="G151" s="491" t="s">
        <v>953</v>
      </c>
      <c r="H151" s="491"/>
    </row>
    <row r="152" spans="1:8" ht="106.5" customHeight="1" x14ac:dyDescent="0.2">
      <c r="A152" s="490">
        <v>135</v>
      </c>
      <c r="B152" s="490" t="s">
        <v>755</v>
      </c>
      <c r="C152" s="490" t="s">
        <v>1042</v>
      </c>
      <c r="D152" s="490"/>
      <c r="E152" s="490">
        <v>1</v>
      </c>
      <c r="F152" s="491" t="s">
        <v>911</v>
      </c>
      <c r="G152" s="491" t="s">
        <v>953</v>
      </c>
      <c r="H152" s="491"/>
    </row>
    <row r="153" spans="1:8" ht="89.25" customHeight="1" x14ac:dyDescent="0.2">
      <c r="A153" s="490">
        <v>136</v>
      </c>
      <c r="B153" s="490" t="s">
        <v>310</v>
      </c>
      <c r="C153" s="490" t="s">
        <v>338</v>
      </c>
      <c r="D153" s="490"/>
      <c r="E153" s="490">
        <v>1</v>
      </c>
      <c r="F153" s="491" t="s">
        <v>911</v>
      </c>
      <c r="G153" s="491" t="s">
        <v>953</v>
      </c>
      <c r="H153" s="491"/>
    </row>
    <row r="154" spans="1:8" ht="137.25" customHeight="1" x14ac:dyDescent="0.2">
      <c r="A154" s="490">
        <v>137</v>
      </c>
      <c r="B154" s="490" t="s">
        <v>311</v>
      </c>
      <c r="C154" s="490" t="s">
        <v>1043</v>
      </c>
      <c r="D154" s="490"/>
      <c r="E154" s="490"/>
      <c r="F154" s="494"/>
      <c r="G154" s="494"/>
      <c r="H154" s="494" t="s">
        <v>1053</v>
      </c>
    </row>
    <row r="155" spans="1:8" ht="76.5" customHeight="1" x14ac:dyDescent="0.2">
      <c r="A155" s="490">
        <v>138</v>
      </c>
      <c r="B155" s="490" t="s">
        <v>314</v>
      </c>
      <c r="C155" s="490" t="s">
        <v>1044</v>
      </c>
      <c r="D155" s="490"/>
      <c r="E155" s="490">
        <v>1</v>
      </c>
      <c r="F155" s="491" t="s">
        <v>911</v>
      </c>
      <c r="G155" s="491" t="s">
        <v>953</v>
      </c>
      <c r="H155" s="493"/>
    </row>
    <row r="156" spans="1:8" ht="76.5" customHeight="1" x14ac:dyDescent="0.2">
      <c r="A156" s="490">
        <v>139</v>
      </c>
      <c r="B156" s="490" t="s">
        <v>674</v>
      </c>
      <c r="C156" s="490" t="s">
        <v>1045</v>
      </c>
      <c r="D156" s="490"/>
      <c r="E156" s="490">
        <v>1</v>
      </c>
      <c r="F156" s="491" t="s">
        <v>911</v>
      </c>
      <c r="G156" s="491" t="s">
        <v>953</v>
      </c>
      <c r="H156" s="493"/>
    </row>
    <row r="157" spans="1:8" ht="76.5" customHeight="1" x14ac:dyDescent="0.2">
      <c r="A157" s="1034" t="s">
        <v>1046</v>
      </c>
      <c r="B157" s="1034"/>
      <c r="C157" s="1034"/>
      <c r="D157" s="1034"/>
      <c r="E157" s="1034"/>
      <c r="F157" s="1034"/>
      <c r="G157" s="1034"/>
      <c r="H157" s="1034"/>
    </row>
    <row r="158" spans="1:8" ht="121.5" customHeight="1" x14ac:dyDescent="0.2">
      <c r="A158" s="501">
        <v>140</v>
      </c>
      <c r="B158" s="502" t="s">
        <v>670</v>
      </c>
      <c r="C158" s="502" t="s">
        <v>1047</v>
      </c>
      <c r="D158" s="503"/>
      <c r="E158" s="503"/>
      <c r="F158" s="503"/>
      <c r="G158" s="494"/>
      <c r="H158" s="494" t="s">
        <v>1049</v>
      </c>
    </row>
  </sheetData>
  <mergeCells count="29">
    <mergeCell ref="A157:H157"/>
    <mergeCell ref="A94:C94"/>
    <mergeCell ref="F94:H94"/>
    <mergeCell ref="A113:C113"/>
    <mergeCell ref="F113:H113"/>
    <mergeCell ref="A117:C117"/>
    <mergeCell ref="F117:H117"/>
    <mergeCell ref="A134:C134"/>
    <mergeCell ref="F134:H134"/>
    <mergeCell ref="A137:H137"/>
    <mergeCell ref="A141:C141"/>
    <mergeCell ref="F141:H141"/>
    <mergeCell ref="A44:C44"/>
    <mergeCell ref="F44:H44"/>
    <mergeCell ref="A63:C63"/>
    <mergeCell ref="F63:H63"/>
    <mergeCell ref="A86:C86"/>
    <mergeCell ref="F86:H86"/>
    <mergeCell ref="A25:C25"/>
    <mergeCell ref="F25:H25"/>
    <mergeCell ref="A29:C29"/>
    <mergeCell ref="F29:H29"/>
    <mergeCell ref="A40:H40"/>
    <mergeCell ref="A1:H1"/>
    <mergeCell ref="F2:H2"/>
    <mergeCell ref="A3:C3"/>
    <mergeCell ref="F3:H3"/>
    <mergeCell ref="A5:C5"/>
    <mergeCell ref="F5:H5"/>
  </mergeCells>
  <pageMargins left="0.70866141732283472" right="0.70866141732283472" top="0.74803149606299213" bottom="0.74803149606299213" header="0.31496062992125984" footer="0.31496062992125984"/>
  <pageSetup paperSize="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FF985"/>
  </sheetPr>
  <dimension ref="A1:I87"/>
  <sheetViews>
    <sheetView view="pageBreakPreview" zoomScale="90" zoomScaleNormal="100" zoomScaleSheetLayoutView="90" workbookViewId="0">
      <pane xSplit="5" ySplit="9" topLeftCell="F24" activePane="bottomRight" state="frozen"/>
      <selection pane="topRight" activeCell="G1" sqref="G1"/>
      <selection pane="bottomLeft" activeCell="A10" sqref="A10"/>
      <selection pane="bottomRight" activeCell="A11" sqref="A11:C11"/>
    </sheetView>
  </sheetViews>
  <sheetFormatPr defaultRowHeight="15" x14ac:dyDescent="0.25"/>
  <cols>
    <col min="1" max="1" width="56" customWidth="1"/>
    <col min="2" max="2" width="22.5703125" customWidth="1"/>
    <col min="3" max="3" width="28" customWidth="1"/>
  </cols>
  <sheetData>
    <row r="1" spans="1:9" x14ac:dyDescent="0.25">
      <c r="A1" s="1040"/>
      <c r="B1" s="1041"/>
      <c r="C1" s="1041"/>
      <c r="D1" s="1041"/>
      <c r="E1" s="1041"/>
    </row>
    <row r="2" spans="1:9" x14ac:dyDescent="0.25">
      <c r="A2" s="1040"/>
      <c r="B2" s="1041"/>
      <c r="C2" s="1041"/>
      <c r="D2" s="1041"/>
      <c r="E2" s="1041"/>
    </row>
    <row r="3" spans="1:9" x14ac:dyDescent="0.25">
      <c r="A3" s="1040"/>
      <c r="B3" s="1041"/>
      <c r="C3" s="1041"/>
      <c r="D3" s="1041"/>
      <c r="E3" s="1041"/>
    </row>
    <row r="4" spans="1:9" x14ac:dyDescent="0.25">
      <c r="A4" s="1040"/>
      <c r="B4" s="1041"/>
      <c r="C4" s="1041"/>
      <c r="D4" s="1041"/>
      <c r="E4" s="1041"/>
    </row>
    <row r="5" spans="1:9" x14ac:dyDescent="0.25">
      <c r="A5" s="1040"/>
      <c r="B5" s="1041"/>
      <c r="C5" s="1041"/>
      <c r="D5" s="1041"/>
      <c r="E5" s="1041"/>
    </row>
    <row r="6" spans="1:9" ht="20.25" x14ac:dyDescent="0.25">
      <c r="A6" s="1059" t="s">
        <v>1058</v>
      </c>
      <c r="B6" s="1060"/>
      <c r="C6" s="1060"/>
      <c r="D6" s="1060"/>
      <c r="E6" s="1061"/>
      <c r="F6" s="153"/>
      <c r="G6" s="153"/>
      <c r="H6" s="153"/>
      <c r="I6" s="153"/>
    </row>
    <row r="7" spans="1:9" ht="15" customHeight="1" x14ac:dyDescent="0.25">
      <c r="A7" s="1062"/>
      <c r="B7" s="1063"/>
      <c r="C7" s="1063"/>
      <c r="D7" s="1063"/>
      <c r="E7" s="1064"/>
    </row>
    <row r="8" spans="1:9" ht="29.25" customHeight="1" x14ac:dyDescent="0.25">
      <c r="A8" s="1080" t="s">
        <v>836</v>
      </c>
      <c r="B8" s="1081"/>
      <c r="C8" s="1081"/>
      <c r="D8" s="1081"/>
      <c r="E8" s="1082"/>
    </row>
    <row r="9" spans="1:9" ht="29.25" customHeight="1" x14ac:dyDescent="0.25">
      <c r="A9" s="1054" t="s">
        <v>830</v>
      </c>
      <c r="B9" s="1054"/>
      <c r="C9" s="1054"/>
      <c r="D9" s="1047"/>
      <c r="E9" s="1048"/>
    </row>
    <row r="10" spans="1:9" ht="123.75" customHeight="1" x14ac:dyDescent="0.25">
      <c r="A10" s="1054" t="s">
        <v>831</v>
      </c>
      <c r="B10" s="1054"/>
      <c r="C10" s="1054"/>
      <c r="D10" s="1040"/>
      <c r="E10" s="1041"/>
    </row>
    <row r="11" spans="1:9" ht="84.75" customHeight="1" x14ac:dyDescent="0.25">
      <c r="A11" s="1085" t="s">
        <v>832</v>
      </c>
      <c r="B11" s="1085"/>
      <c r="C11" s="1085"/>
      <c r="D11" s="1040"/>
      <c r="E11" s="1041"/>
    </row>
    <row r="12" spans="1:9" ht="25.5" customHeight="1" x14ac:dyDescent="0.25">
      <c r="A12" s="1077" t="s">
        <v>843</v>
      </c>
      <c r="B12" s="1078"/>
      <c r="C12" s="1078"/>
      <c r="D12" s="1078"/>
      <c r="E12" s="1079"/>
    </row>
    <row r="13" spans="1:9" ht="33" customHeight="1" x14ac:dyDescent="0.25">
      <c r="A13" s="272" t="s">
        <v>833</v>
      </c>
      <c r="B13" s="273" t="s">
        <v>834</v>
      </c>
      <c r="C13" s="274" t="s">
        <v>835</v>
      </c>
      <c r="D13" s="1043" t="s">
        <v>1055</v>
      </c>
      <c r="E13" s="1044"/>
    </row>
    <row r="14" spans="1:9" ht="15" customHeight="1" x14ac:dyDescent="0.25">
      <c r="A14" s="1083" t="s">
        <v>837</v>
      </c>
      <c r="B14" s="1055">
        <v>1</v>
      </c>
      <c r="C14" s="1055" t="s">
        <v>842</v>
      </c>
      <c r="D14" s="1036" t="s">
        <v>1056</v>
      </c>
      <c r="E14" s="1049"/>
    </row>
    <row r="15" spans="1:9" ht="6" customHeight="1" x14ac:dyDescent="0.25">
      <c r="A15" s="1083"/>
      <c r="B15" s="1055"/>
      <c r="C15" s="1055"/>
      <c r="D15" s="1045"/>
      <c r="E15" s="1050"/>
    </row>
    <row r="16" spans="1:9" ht="12" hidden="1" customHeight="1" x14ac:dyDescent="0.25">
      <c r="A16" s="1083"/>
      <c r="B16" s="1055"/>
      <c r="C16" s="1055"/>
      <c r="D16" s="1045"/>
      <c r="E16" s="1050"/>
    </row>
    <row r="17" spans="1:5" ht="24" customHeight="1" x14ac:dyDescent="0.25">
      <c r="A17" s="1084" t="s">
        <v>838</v>
      </c>
      <c r="B17" s="1076">
        <v>3</v>
      </c>
      <c r="C17" s="1055" t="s">
        <v>842</v>
      </c>
      <c r="D17" s="1045"/>
      <c r="E17" s="1050"/>
    </row>
    <row r="18" spans="1:5" hidden="1" x14ac:dyDescent="0.25">
      <c r="A18" s="1084"/>
      <c r="B18" s="1076"/>
      <c r="C18" s="1055"/>
      <c r="D18" s="1045"/>
      <c r="E18" s="1050"/>
    </row>
    <row r="19" spans="1:5" ht="45" hidden="1" customHeight="1" x14ac:dyDescent="0.25">
      <c r="A19" s="1084"/>
      <c r="B19" s="1076"/>
      <c r="C19" s="1055"/>
      <c r="D19" s="1045"/>
      <c r="E19" s="1050"/>
    </row>
    <row r="20" spans="1:5" ht="15" customHeight="1" x14ac:dyDescent="0.25">
      <c r="A20" s="1054" t="s">
        <v>839</v>
      </c>
      <c r="B20" s="1055">
        <v>4</v>
      </c>
      <c r="C20" s="1055" t="s">
        <v>842</v>
      </c>
      <c r="D20" s="1045"/>
      <c r="E20" s="1050"/>
    </row>
    <row r="21" spans="1:5" ht="3.75" customHeight="1" x14ac:dyDescent="0.25">
      <c r="A21" s="1054"/>
      <c r="B21" s="1055"/>
      <c r="C21" s="1055"/>
      <c r="D21" s="1045"/>
      <c r="E21" s="1050"/>
    </row>
    <row r="22" spans="1:5" ht="2.25" customHeight="1" x14ac:dyDescent="0.25">
      <c r="A22" s="1054"/>
      <c r="B22" s="1055"/>
      <c r="C22" s="1055"/>
      <c r="D22" s="1045"/>
      <c r="E22" s="1050"/>
    </row>
    <row r="23" spans="1:5" ht="21" customHeight="1" x14ac:dyDescent="0.25">
      <c r="A23" s="1054" t="s">
        <v>840</v>
      </c>
      <c r="B23" s="1055">
        <v>5</v>
      </c>
      <c r="C23" s="1056" t="s">
        <v>842</v>
      </c>
      <c r="D23" s="1045"/>
      <c r="E23" s="1050"/>
    </row>
    <row r="24" spans="1:5" ht="7.5" customHeight="1" x14ac:dyDescent="0.25">
      <c r="A24" s="1054"/>
      <c r="B24" s="1055"/>
      <c r="C24" s="1056"/>
      <c r="D24" s="1045"/>
      <c r="E24" s="1050"/>
    </row>
    <row r="25" spans="1:5" ht="15" customHeight="1" x14ac:dyDescent="0.25">
      <c r="A25" s="1057" t="s">
        <v>841</v>
      </c>
      <c r="B25" s="1055">
        <v>8</v>
      </c>
      <c r="C25" s="1055" t="s">
        <v>842</v>
      </c>
      <c r="D25" s="1045"/>
      <c r="E25" s="1050"/>
    </row>
    <row r="26" spans="1:5" ht="6.75" customHeight="1" x14ac:dyDescent="0.25">
      <c r="A26" s="1057"/>
      <c r="B26" s="1055"/>
      <c r="C26" s="1055"/>
      <c r="D26" s="1045"/>
      <c r="E26" s="1050"/>
    </row>
    <row r="27" spans="1:5" ht="18" hidden="1" customHeight="1" x14ac:dyDescent="0.25">
      <c r="A27" s="1057"/>
      <c r="B27" s="1055"/>
      <c r="C27" s="1055"/>
      <c r="D27" s="1038"/>
      <c r="E27" s="1051"/>
    </row>
    <row r="28" spans="1:5" ht="39.75" customHeight="1" x14ac:dyDescent="0.25">
      <c r="A28" s="1052" t="s">
        <v>844</v>
      </c>
      <c r="B28" s="1053"/>
      <c r="C28" s="1053"/>
      <c r="D28" s="1053"/>
      <c r="E28" s="1053"/>
    </row>
    <row r="29" spans="1:5" ht="34.5" customHeight="1" x14ac:dyDescent="0.25">
      <c r="A29" s="272" t="s">
        <v>833</v>
      </c>
      <c r="B29" s="273" t="s">
        <v>834</v>
      </c>
      <c r="C29" s="274" t="s">
        <v>835</v>
      </c>
      <c r="D29" s="1043" t="s">
        <v>1055</v>
      </c>
      <c r="E29" s="1044"/>
    </row>
    <row r="30" spans="1:5" ht="15" customHeight="1" x14ac:dyDescent="0.25">
      <c r="A30" s="1057" t="s">
        <v>845</v>
      </c>
      <c r="B30" s="1058">
        <v>2</v>
      </c>
      <c r="C30" s="1058" t="s">
        <v>842</v>
      </c>
      <c r="D30" s="1036" t="s">
        <v>1056</v>
      </c>
      <c r="E30" s="1037"/>
    </row>
    <row r="31" spans="1:5" ht="3" customHeight="1" x14ac:dyDescent="0.25">
      <c r="A31" s="1057"/>
      <c r="B31" s="1058"/>
      <c r="C31" s="1058"/>
      <c r="D31" s="1045"/>
      <c r="E31" s="1046"/>
    </row>
    <row r="32" spans="1:5" ht="9.75" hidden="1" customHeight="1" x14ac:dyDescent="0.25">
      <c r="A32" s="1057"/>
      <c r="B32" s="1058"/>
      <c r="C32" s="1058"/>
      <c r="D32" s="1045"/>
      <c r="E32" s="1046"/>
    </row>
    <row r="33" spans="1:5" ht="15" customHeight="1" x14ac:dyDescent="0.25">
      <c r="A33" s="1057" t="s">
        <v>838</v>
      </c>
      <c r="B33" s="1058">
        <v>3</v>
      </c>
      <c r="C33" s="1058" t="s">
        <v>842</v>
      </c>
      <c r="D33" s="1045"/>
      <c r="E33" s="1046"/>
    </row>
    <row r="34" spans="1:5" ht="8.25" customHeight="1" x14ac:dyDescent="0.25">
      <c r="A34" s="1057"/>
      <c r="B34" s="1058"/>
      <c r="C34" s="1058"/>
      <c r="D34" s="1045"/>
      <c r="E34" s="1046"/>
    </row>
    <row r="35" spans="1:5" ht="0.75" hidden="1" customHeight="1" x14ac:dyDescent="0.25">
      <c r="A35" s="1057"/>
      <c r="B35" s="1058"/>
      <c r="C35" s="1058"/>
      <c r="D35" s="1045"/>
      <c r="E35" s="1046"/>
    </row>
    <row r="36" spans="1:5" ht="15" customHeight="1" x14ac:dyDescent="0.25">
      <c r="A36" s="1057" t="s">
        <v>839</v>
      </c>
      <c r="B36" s="1058">
        <v>4</v>
      </c>
      <c r="C36" s="1058" t="s">
        <v>842</v>
      </c>
      <c r="D36" s="1045"/>
      <c r="E36" s="1046"/>
    </row>
    <row r="37" spans="1:5" ht="10.5" customHeight="1" x14ac:dyDescent="0.25">
      <c r="A37" s="1057"/>
      <c r="B37" s="1058"/>
      <c r="C37" s="1058"/>
      <c r="D37" s="1045"/>
      <c r="E37" s="1046"/>
    </row>
    <row r="38" spans="1:5" ht="8.25" hidden="1" customHeight="1" x14ac:dyDescent="0.25">
      <c r="A38" s="1057"/>
      <c r="B38" s="1058"/>
      <c r="C38" s="1058"/>
      <c r="D38" s="1045"/>
      <c r="E38" s="1046"/>
    </row>
    <row r="39" spans="1:5" ht="15" customHeight="1" x14ac:dyDescent="0.25">
      <c r="A39" s="1057" t="s">
        <v>840</v>
      </c>
      <c r="B39" s="1058">
        <v>5</v>
      </c>
      <c r="C39" s="1058" t="s">
        <v>842</v>
      </c>
      <c r="D39" s="1045"/>
      <c r="E39" s="1046"/>
    </row>
    <row r="40" spans="1:5" ht="14.25" customHeight="1" x14ac:dyDescent="0.25">
      <c r="A40" s="1057"/>
      <c r="B40" s="1058"/>
      <c r="C40" s="1058"/>
      <c r="D40" s="1045"/>
      <c r="E40" s="1046"/>
    </row>
    <row r="41" spans="1:5" ht="9.75" hidden="1" customHeight="1" x14ac:dyDescent="0.25">
      <c r="A41" s="1057"/>
      <c r="B41" s="1058"/>
      <c r="C41" s="1058"/>
      <c r="D41" s="1045"/>
      <c r="E41" s="1046"/>
    </row>
    <row r="42" spans="1:5" x14ac:dyDescent="0.25">
      <c r="A42" s="1057" t="s">
        <v>846</v>
      </c>
      <c r="B42" s="1058">
        <v>6</v>
      </c>
      <c r="C42" s="1058" t="s">
        <v>842</v>
      </c>
      <c r="D42" s="1045"/>
      <c r="E42" s="1046"/>
    </row>
    <row r="43" spans="1:5" ht="9" customHeight="1" x14ac:dyDescent="0.25">
      <c r="A43" s="1057"/>
      <c r="B43" s="1058"/>
      <c r="C43" s="1058"/>
      <c r="D43" s="1045"/>
      <c r="E43" s="1046"/>
    </row>
    <row r="44" spans="1:5" ht="7.5" hidden="1" customHeight="1" x14ac:dyDescent="0.25">
      <c r="A44" s="1057"/>
      <c r="B44" s="1058"/>
      <c r="C44" s="1058"/>
      <c r="D44" s="1045"/>
      <c r="E44" s="1046"/>
    </row>
    <row r="45" spans="1:5" x14ac:dyDescent="0.25">
      <c r="A45" s="1057" t="s">
        <v>847</v>
      </c>
      <c r="B45" s="1058">
        <v>7</v>
      </c>
      <c r="C45" s="1058" t="s">
        <v>842</v>
      </c>
      <c r="D45" s="1045"/>
      <c r="E45" s="1046"/>
    </row>
    <row r="46" spans="1:5" x14ac:dyDescent="0.25">
      <c r="A46" s="1057"/>
      <c r="B46" s="1058"/>
      <c r="C46" s="1058"/>
      <c r="D46" s="1045"/>
      <c r="E46" s="1046"/>
    </row>
    <row r="47" spans="1:5" ht="5.25" customHeight="1" x14ac:dyDescent="0.25">
      <c r="A47" s="1057"/>
      <c r="B47" s="1058"/>
      <c r="C47" s="1058"/>
      <c r="D47" s="1045"/>
      <c r="E47" s="1046"/>
    </row>
    <row r="48" spans="1:5" x14ac:dyDescent="0.25">
      <c r="A48" s="1057" t="s">
        <v>848</v>
      </c>
      <c r="B48" s="1058">
        <v>8</v>
      </c>
      <c r="C48" s="1058" t="s">
        <v>842</v>
      </c>
      <c r="D48" s="1045"/>
      <c r="E48" s="1046"/>
    </row>
    <row r="49" spans="1:5" ht="8.25" customHeight="1" x14ac:dyDescent="0.25">
      <c r="A49" s="1057"/>
      <c r="B49" s="1058"/>
      <c r="C49" s="1058"/>
      <c r="D49" s="1045"/>
      <c r="E49" s="1046"/>
    </row>
    <row r="50" spans="1:5" ht="2.25" customHeight="1" x14ac:dyDescent="0.25">
      <c r="A50" s="1057"/>
      <c r="B50" s="1058"/>
      <c r="C50" s="1058"/>
      <c r="D50" s="1045"/>
      <c r="E50" s="1046"/>
    </row>
    <row r="51" spans="1:5" x14ac:dyDescent="0.25">
      <c r="A51" s="1057" t="s">
        <v>849</v>
      </c>
      <c r="B51" s="1058">
        <v>9</v>
      </c>
      <c r="C51" s="1058" t="s">
        <v>842</v>
      </c>
      <c r="D51" s="1045"/>
      <c r="E51" s="1046"/>
    </row>
    <row r="52" spans="1:5" x14ac:dyDescent="0.25">
      <c r="A52" s="1057"/>
      <c r="B52" s="1058"/>
      <c r="C52" s="1058"/>
      <c r="D52" s="1045"/>
      <c r="E52" s="1046"/>
    </row>
    <row r="53" spans="1:5" ht="1.5" customHeight="1" x14ac:dyDescent="0.25">
      <c r="A53" s="1057"/>
      <c r="B53" s="1058"/>
      <c r="C53" s="1058"/>
      <c r="D53" s="1045"/>
      <c r="E53" s="1046"/>
    </row>
    <row r="54" spans="1:5" x14ac:dyDescent="0.25">
      <c r="A54" s="1057" t="s">
        <v>850</v>
      </c>
      <c r="B54" s="1076">
        <v>10</v>
      </c>
      <c r="C54" s="1058" t="s">
        <v>842</v>
      </c>
      <c r="D54" s="1045"/>
      <c r="E54" s="1046"/>
    </row>
    <row r="55" spans="1:5" ht="8.25" customHeight="1" x14ac:dyDescent="0.25">
      <c r="A55" s="1057"/>
      <c r="B55" s="1076"/>
      <c r="C55" s="1058"/>
      <c r="D55" s="1045"/>
      <c r="E55" s="1046"/>
    </row>
    <row r="56" spans="1:5" ht="2.25" customHeight="1" x14ac:dyDescent="0.25">
      <c r="A56" s="1057"/>
      <c r="B56" s="1076"/>
      <c r="C56" s="1058"/>
      <c r="D56" s="1045"/>
      <c r="E56" s="1046"/>
    </row>
    <row r="57" spans="1:5" ht="29.25" customHeight="1" x14ac:dyDescent="0.25">
      <c r="A57" s="164" t="s">
        <v>851</v>
      </c>
      <c r="B57" s="191">
        <v>11</v>
      </c>
      <c r="C57" s="172" t="s">
        <v>842</v>
      </c>
      <c r="D57" s="1045"/>
      <c r="E57" s="1046"/>
    </row>
    <row r="58" spans="1:5" ht="22.5" customHeight="1" x14ac:dyDescent="0.25">
      <c r="A58" s="164" t="s">
        <v>852</v>
      </c>
      <c r="B58" s="191">
        <v>12</v>
      </c>
      <c r="C58" s="172" t="s">
        <v>842</v>
      </c>
      <c r="D58" s="1045"/>
      <c r="E58" s="1046"/>
    </row>
    <row r="59" spans="1:5" ht="25.5" customHeight="1" x14ac:dyDescent="0.25">
      <c r="A59" s="164" t="s">
        <v>853</v>
      </c>
      <c r="B59" s="191">
        <v>15</v>
      </c>
      <c r="C59" s="172" t="s">
        <v>842</v>
      </c>
      <c r="D59" s="1038"/>
      <c r="E59" s="1039"/>
    </row>
    <row r="60" spans="1:5" ht="42" customHeight="1" x14ac:dyDescent="0.25">
      <c r="A60" s="504" t="s">
        <v>854</v>
      </c>
      <c r="B60" s="504" t="s">
        <v>645</v>
      </c>
      <c r="C60" s="504" t="s">
        <v>395</v>
      </c>
      <c r="D60" s="869"/>
      <c r="E60" s="1042"/>
    </row>
    <row r="61" spans="1:5" ht="42" customHeight="1" x14ac:dyDescent="0.25">
      <c r="A61" s="272" t="s">
        <v>833</v>
      </c>
      <c r="B61" s="273" t="s">
        <v>834</v>
      </c>
      <c r="C61" s="274" t="s">
        <v>835</v>
      </c>
      <c r="D61" s="1043" t="s">
        <v>1055</v>
      </c>
      <c r="E61" s="1044"/>
    </row>
    <row r="62" spans="1:5" ht="19.5" customHeight="1" x14ac:dyDescent="0.25">
      <c r="A62" s="164" t="s">
        <v>855</v>
      </c>
      <c r="B62" s="275">
        <v>1</v>
      </c>
      <c r="C62" s="172" t="s">
        <v>842</v>
      </c>
      <c r="D62" s="1036" t="s">
        <v>1056</v>
      </c>
      <c r="E62" s="1037"/>
    </row>
    <row r="63" spans="1:5" ht="23.25" customHeight="1" x14ac:dyDescent="0.25">
      <c r="A63" s="164" t="s">
        <v>856</v>
      </c>
      <c r="B63" s="275">
        <v>1</v>
      </c>
      <c r="C63" s="172" t="s">
        <v>842</v>
      </c>
      <c r="D63" s="1045"/>
      <c r="E63" s="1046"/>
    </row>
    <row r="64" spans="1:5" ht="29.25" customHeight="1" x14ac:dyDescent="0.25">
      <c r="A64" s="164" t="s">
        <v>857</v>
      </c>
      <c r="B64" s="191">
        <v>7</v>
      </c>
      <c r="C64" s="172" t="s">
        <v>842</v>
      </c>
      <c r="D64" s="1045"/>
      <c r="E64" s="1046"/>
    </row>
    <row r="65" spans="1:5" ht="23.25" customHeight="1" x14ac:dyDescent="0.25">
      <c r="A65" s="164" t="s">
        <v>858</v>
      </c>
      <c r="B65" s="191">
        <v>8</v>
      </c>
      <c r="C65" s="172" t="s">
        <v>842</v>
      </c>
      <c r="D65" s="1038"/>
      <c r="E65" s="1039"/>
    </row>
    <row r="66" spans="1:5" ht="64.5" customHeight="1" x14ac:dyDescent="0.25">
      <c r="A66" s="504" t="s">
        <v>859</v>
      </c>
      <c r="B66" s="504" t="s">
        <v>645</v>
      </c>
      <c r="C66" s="504" t="s">
        <v>395</v>
      </c>
      <c r="D66" s="1047"/>
      <c r="E66" s="1048"/>
    </row>
    <row r="67" spans="1:5" ht="33" customHeight="1" x14ac:dyDescent="0.25">
      <c r="A67" s="272" t="s">
        <v>833</v>
      </c>
      <c r="B67" s="273" t="s">
        <v>834</v>
      </c>
      <c r="C67" s="274" t="s">
        <v>835</v>
      </c>
      <c r="D67" s="1043" t="s">
        <v>1055</v>
      </c>
      <c r="E67" s="1044"/>
    </row>
    <row r="68" spans="1:5" ht="28.5" customHeight="1" x14ac:dyDescent="0.25">
      <c r="A68" s="168" t="s">
        <v>860</v>
      </c>
      <c r="B68" s="191" t="s">
        <v>863</v>
      </c>
      <c r="C68" s="172" t="s">
        <v>842</v>
      </c>
      <c r="D68" s="1036" t="s">
        <v>1056</v>
      </c>
      <c r="E68" s="1037"/>
    </row>
    <row r="69" spans="1:5" ht="25.5" customHeight="1" x14ac:dyDescent="0.25">
      <c r="A69" s="168" t="s">
        <v>861</v>
      </c>
      <c r="B69" s="191" t="s">
        <v>864</v>
      </c>
      <c r="C69" s="172" t="s">
        <v>842</v>
      </c>
      <c r="D69" s="1045"/>
      <c r="E69" s="1046"/>
    </row>
    <row r="70" spans="1:5" ht="26.25" customHeight="1" x14ac:dyDescent="0.25">
      <c r="A70" s="168" t="s">
        <v>862</v>
      </c>
      <c r="B70" s="191">
        <v>42</v>
      </c>
      <c r="C70" s="172" t="s">
        <v>842</v>
      </c>
      <c r="D70" s="1045"/>
      <c r="E70" s="1046"/>
    </row>
    <row r="71" spans="1:5" ht="29.25" customHeight="1" x14ac:dyDescent="0.25">
      <c r="A71" s="1065" t="s">
        <v>865</v>
      </c>
      <c r="B71" s="1065" t="s">
        <v>645</v>
      </c>
      <c r="C71" s="1065" t="s">
        <v>395</v>
      </c>
      <c r="D71" s="871"/>
      <c r="E71" s="872"/>
    </row>
    <row r="72" spans="1:5" ht="33" customHeight="1" x14ac:dyDescent="0.25">
      <c r="A72" s="272" t="s">
        <v>833</v>
      </c>
      <c r="B72" s="273" t="s">
        <v>834</v>
      </c>
      <c r="C72" s="274" t="s">
        <v>835</v>
      </c>
      <c r="D72" s="1043" t="s">
        <v>1055</v>
      </c>
      <c r="E72" s="1044"/>
    </row>
    <row r="73" spans="1:5" ht="32.25" customHeight="1" x14ac:dyDescent="0.25">
      <c r="A73" s="168" t="s">
        <v>872</v>
      </c>
      <c r="B73" s="168" t="s">
        <v>867</v>
      </c>
      <c r="C73" s="172" t="s">
        <v>842</v>
      </c>
      <c r="D73" s="1036" t="s">
        <v>1056</v>
      </c>
      <c r="E73" s="1037"/>
    </row>
    <row r="74" spans="1:5" ht="52.5" customHeight="1" x14ac:dyDescent="0.25">
      <c r="A74" s="168" t="s">
        <v>866</v>
      </c>
      <c r="B74" s="168" t="s">
        <v>868</v>
      </c>
      <c r="C74" s="172" t="s">
        <v>842</v>
      </c>
      <c r="D74" s="1038"/>
      <c r="E74" s="1039"/>
    </row>
    <row r="75" spans="1:5" x14ac:dyDescent="0.25">
      <c r="A75" s="1065" t="s">
        <v>873</v>
      </c>
      <c r="B75" s="1065"/>
      <c r="C75" s="1065"/>
      <c r="D75" s="1047"/>
      <c r="E75" s="1048"/>
    </row>
    <row r="76" spans="1:5" ht="27" customHeight="1" x14ac:dyDescent="0.25">
      <c r="A76" s="1065"/>
      <c r="B76" s="1065"/>
      <c r="C76" s="1065"/>
      <c r="D76" s="869"/>
      <c r="E76" s="1042"/>
    </row>
    <row r="77" spans="1:5" ht="27" customHeight="1" x14ac:dyDescent="0.25">
      <c r="A77" s="272" t="s">
        <v>833</v>
      </c>
      <c r="B77" s="273" t="s">
        <v>834</v>
      </c>
      <c r="C77" s="274" t="s">
        <v>835</v>
      </c>
      <c r="D77" s="1043" t="s">
        <v>1055</v>
      </c>
      <c r="E77" s="1044"/>
    </row>
    <row r="78" spans="1:5" ht="27" customHeight="1" x14ac:dyDescent="0.25">
      <c r="A78" s="276" t="s">
        <v>874</v>
      </c>
      <c r="B78" s="278" t="s">
        <v>871</v>
      </c>
      <c r="C78" s="172" t="s">
        <v>842</v>
      </c>
      <c r="D78" s="1036" t="s">
        <v>1056</v>
      </c>
      <c r="E78" s="1037"/>
    </row>
    <row r="79" spans="1:5" ht="27" customHeight="1" x14ac:dyDescent="0.25">
      <c r="A79" s="276" t="s">
        <v>875</v>
      </c>
      <c r="B79" s="278" t="s">
        <v>871</v>
      </c>
      <c r="C79" s="172" t="s">
        <v>842</v>
      </c>
      <c r="D79" s="1045"/>
      <c r="E79" s="1046"/>
    </row>
    <row r="80" spans="1:5" ht="27" customHeight="1" x14ac:dyDescent="0.25">
      <c r="A80" s="276" t="s">
        <v>876</v>
      </c>
      <c r="B80" s="278" t="s">
        <v>871</v>
      </c>
      <c r="C80" s="172" t="s">
        <v>842</v>
      </c>
      <c r="D80" s="1045"/>
      <c r="E80" s="1046"/>
    </row>
    <row r="81" spans="1:5" ht="27" customHeight="1" x14ac:dyDescent="0.25">
      <c r="A81" s="276" t="s">
        <v>877</v>
      </c>
      <c r="B81" s="277" t="s">
        <v>871</v>
      </c>
      <c r="C81" s="172" t="s">
        <v>842</v>
      </c>
      <c r="D81" s="1038"/>
      <c r="E81" s="1039"/>
    </row>
    <row r="82" spans="1:5" x14ac:dyDescent="0.25">
      <c r="A82" s="1070" t="s">
        <v>869</v>
      </c>
      <c r="B82" s="1071"/>
      <c r="C82" s="1072"/>
      <c r="D82" s="1040"/>
      <c r="E82" s="1041"/>
    </row>
    <row r="83" spans="1:5" ht="27" customHeight="1" x14ac:dyDescent="0.25">
      <c r="A83" s="1073"/>
      <c r="B83" s="1074"/>
      <c r="C83" s="1075"/>
      <c r="D83" s="1040"/>
      <c r="E83" s="1041"/>
    </row>
    <row r="84" spans="1:5" ht="27" customHeight="1" x14ac:dyDescent="0.25">
      <c r="A84" s="272" t="s">
        <v>833</v>
      </c>
      <c r="B84" s="273" t="s">
        <v>834</v>
      </c>
      <c r="C84" s="274" t="s">
        <v>835</v>
      </c>
      <c r="D84" s="869"/>
      <c r="E84" s="1042"/>
    </row>
    <row r="85" spans="1:5" ht="86.25" customHeight="1" x14ac:dyDescent="0.25">
      <c r="A85" s="188" t="s">
        <v>870</v>
      </c>
      <c r="B85" s="172" t="s">
        <v>871</v>
      </c>
      <c r="C85" s="172" t="s">
        <v>842</v>
      </c>
      <c r="D85" s="1036" t="s">
        <v>1056</v>
      </c>
      <c r="E85" s="1037"/>
    </row>
    <row r="86" spans="1:5" x14ac:dyDescent="0.25">
      <c r="A86" s="1066" t="s">
        <v>842</v>
      </c>
      <c r="B86" s="1066"/>
      <c r="C86" s="1067"/>
      <c r="D86" s="1036"/>
      <c r="E86" s="1037"/>
    </row>
    <row r="87" spans="1:5" x14ac:dyDescent="0.25">
      <c r="A87" s="1068"/>
      <c r="B87" s="1068"/>
      <c r="C87" s="1069"/>
      <c r="D87" s="1038"/>
      <c r="E87" s="1039"/>
    </row>
  </sheetData>
  <mergeCells count="77">
    <mergeCell ref="A8:E8"/>
    <mergeCell ref="D13:E13"/>
    <mergeCell ref="A14:A16"/>
    <mergeCell ref="A17:A19"/>
    <mergeCell ref="B14:B16"/>
    <mergeCell ref="C14:C16"/>
    <mergeCell ref="A10:C10"/>
    <mergeCell ref="A9:C9"/>
    <mergeCell ref="A11:C11"/>
    <mergeCell ref="B17:B19"/>
    <mergeCell ref="C17:C19"/>
    <mergeCell ref="D10:E10"/>
    <mergeCell ref="A1:E5"/>
    <mergeCell ref="A6:E7"/>
    <mergeCell ref="D9:E9"/>
    <mergeCell ref="A75:C76"/>
    <mergeCell ref="A86:C87"/>
    <mergeCell ref="A71:C71"/>
    <mergeCell ref="A82:C83"/>
    <mergeCell ref="A45:A47"/>
    <mergeCell ref="B45:B47"/>
    <mergeCell ref="C45:C47"/>
    <mergeCell ref="A54:A56"/>
    <mergeCell ref="B54:B56"/>
    <mergeCell ref="C54:C56"/>
    <mergeCell ref="A48:A50"/>
    <mergeCell ref="D11:E11"/>
    <mergeCell ref="A12:E12"/>
    <mergeCell ref="B48:B50"/>
    <mergeCell ref="C48:C50"/>
    <mergeCell ref="A51:A53"/>
    <mergeCell ref="B51:B53"/>
    <mergeCell ref="C51:C53"/>
    <mergeCell ref="A39:A41"/>
    <mergeCell ref="B39:B41"/>
    <mergeCell ref="C39:C41"/>
    <mergeCell ref="A42:A44"/>
    <mergeCell ref="B42:B44"/>
    <mergeCell ref="C42:C44"/>
    <mergeCell ref="A33:A35"/>
    <mergeCell ref="B33:B35"/>
    <mergeCell ref="C33:C35"/>
    <mergeCell ref="A36:A38"/>
    <mergeCell ref="B36:B38"/>
    <mergeCell ref="C36:C38"/>
    <mergeCell ref="B25:B27"/>
    <mergeCell ref="C25:C27"/>
    <mergeCell ref="A30:A32"/>
    <mergeCell ref="B30:B32"/>
    <mergeCell ref="C30:C32"/>
    <mergeCell ref="D62:E65"/>
    <mergeCell ref="D66:E66"/>
    <mergeCell ref="D67:E67"/>
    <mergeCell ref="D30:E59"/>
    <mergeCell ref="D14:E27"/>
    <mergeCell ref="D60:E60"/>
    <mergeCell ref="D61:E61"/>
    <mergeCell ref="D29:E29"/>
    <mergeCell ref="A28:E28"/>
    <mergeCell ref="A20:A22"/>
    <mergeCell ref="B20:B22"/>
    <mergeCell ref="C20:C22"/>
    <mergeCell ref="B23:B24"/>
    <mergeCell ref="C23:C24"/>
    <mergeCell ref="A23:A24"/>
    <mergeCell ref="A25:A27"/>
    <mergeCell ref="D86:E87"/>
    <mergeCell ref="D82:E83"/>
    <mergeCell ref="D84:E84"/>
    <mergeCell ref="D72:E72"/>
    <mergeCell ref="D68:E70"/>
    <mergeCell ref="D73:E74"/>
    <mergeCell ref="D77:E77"/>
    <mergeCell ref="D75:E76"/>
    <mergeCell ref="D78:E81"/>
    <mergeCell ref="D71:E71"/>
    <mergeCell ref="D85:E85"/>
  </mergeCells>
  <pageMargins left="0.70866141732283472" right="0.70866141732283472" top="0.74803149606299213" bottom="0.74803149606299213" header="0.31496062992125984" footer="0.31496062992125984"/>
  <pageSetup paperSize="9" orientation="landscape" verticalDpi="4294967295" r:id="rId1"/>
  <headerFooter>
    <oddFooter>&amp;LPrepared by: Anesia Cloete (SPO)&amp;C&amp;D&amp;R&amp;N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4CEC9"/>
  </sheetPr>
  <dimension ref="A1:K185"/>
  <sheetViews>
    <sheetView view="pageBreakPreview" zoomScaleNormal="100" zoomScaleSheetLayoutView="100" workbookViewId="0">
      <pane ySplit="7" topLeftCell="A8" activePane="bottomLeft" state="frozen"/>
      <selection pane="bottomLeft" activeCell="A6" sqref="A6:D7"/>
    </sheetView>
  </sheetViews>
  <sheetFormatPr defaultRowHeight="15" x14ac:dyDescent="0.25"/>
  <cols>
    <col min="1" max="1" width="55.140625" customWidth="1"/>
    <col min="2" max="2" width="25.7109375" customWidth="1"/>
    <col min="3" max="3" width="19.5703125" customWidth="1"/>
    <col min="4" max="4" width="21.85546875" hidden="1" customWidth="1"/>
    <col min="5" max="5" width="19.7109375" customWidth="1"/>
  </cols>
  <sheetData>
    <row r="1" spans="1:11" x14ac:dyDescent="0.25">
      <c r="A1" s="1047"/>
      <c r="B1" s="1048"/>
      <c r="C1" s="1048"/>
      <c r="D1" s="1094"/>
    </row>
    <row r="2" spans="1:11" x14ac:dyDescent="0.25">
      <c r="A2" s="1040"/>
      <c r="B2" s="1041"/>
      <c r="C2" s="1041"/>
      <c r="D2" s="1095"/>
    </row>
    <row r="3" spans="1:11" x14ac:dyDescent="0.25">
      <c r="A3" s="1040"/>
      <c r="B3" s="1041"/>
      <c r="C3" s="1041"/>
      <c r="D3" s="1095"/>
    </row>
    <row r="4" spans="1:11" x14ac:dyDescent="0.25">
      <c r="A4" s="1040"/>
      <c r="B4" s="1041"/>
      <c r="C4" s="1041"/>
      <c r="D4" s="1095"/>
    </row>
    <row r="5" spans="1:11" x14ac:dyDescent="0.25">
      <c r="A5" s="869"/>
      <c r="B5" s="1042"/>
      <c r="C5" s="1042"/>
      <c r="D5" s="870"/>
    </row>
    <row r="6" spans="1:11" ht="20.25" x14ac:dyDescent="0.25">
      <c r="A6" s="1088" t="s">
        <v>394</v>
      </c>
      <c r="B6" s="1089"/>
      <c r="C6" s="1089"/>
      <c r="D6" s="1090"/>
      <c r="E6" s="157"/>
      <c r="F6" s="153"/>
      <c r="G6" s="153"/>
      <c r="H6" s="153"/>
      <c r="I6" s="153"/>
      <c r="J6" s="153"/>
      <c r="K6" s="153"/>
    </row>
    <row r="7" spans="1:11" ht="15.75" x14ac:dyDescent="0.25">
      <c r="A7" s="1091"/>
      <c r="B7" s="1092"/>
      <c r="C7" s="1092"/>
      <c r="D7" s="1093"/>
      <c r="E7" s="154"/>
    </row>
    <row r="8" spans="1:11" ht="29.25" customHeight="1" x14ac:dyDescent="0.25">
      <c r="A8" s="161" t="s">
        <v>0</v>
      </c>
      <c r="B8" s="162" t="s">
        <v>647</v>
      </c>
      <c r="C8" s="162" t="s">
        <v>395</v>
      </c>
      <c r="D8" s="162" t="s">
        <v>396</v>
      </c>
      <c r="E8" s="154"/>
    </row>
    <row r="9" spans="1:11" ht="33" customHeight="1" x14ac:dyDescent="0.25">
      <c r="A9" s="158" t="s">
        <v>644</v>
      </c>
      <c r="B9" s="159" t="s">
        <v>397</v>
      </c>
      <c r="C9" s="189" t="s">
        <v>398</v>
      </c>
      <c r="D9" s="160">
        <v>43738</v>
      </c>
      <c r="E9" s="154"/>
    </row>
    <row r="10" spans="1:11" ht="25.5" x14ac:dyDescent="0.25">
      <c r="A10" s="162" t="s">
        <v>399</v>
      </c>
      <c r="B10" s="163" t="s">
        <v>648</v>
      </c>
      <c r="C10" s="162" t="s">
        <v>395</v>
      </c>
      <c r="D10" s="162" t="s">
        <v>396</v>
      </c>
      <c r="E10" s="154"/>
    </row>
    <row r="11" spans="1:11" x14ac:dyDescent="0.25">
      <c r="A11" s="164" t="s">
        <v>643</v>
      </c>
      <c r="B11" s="190" t="s">
        <v>400</v>
      </c>
      <c r="C11" s="166" t="s">
        <v>398</v>
      </c>
      <c r="D11" s="165">
        <v>43738</v>
      </c>
    </row>
    <row r="12" spans="1:11" x14ac:dyDescent="0.25">
      <c r="A12" s="164" t="s">
        <v>401</v>
      </c>
      <c r="B12" s="190" t="s">
        <v>402</v>
      </c>
      <c r="C12" s="166" t="s">
        <v>403</v>
      </c>
      <c r="D12" s="166" t="s">
        <v>404</v>
      </c>
    </row>
    <row r="13" spans="1:11" x14ac:dyDescent="0.25">
      <c r="A13" s="164" t="s">
        <v>405</v>
      </c>
      <c r="B13" s="190" t="s">
        <v>402</v>
      </c>
      <c r="C13" s="166" t="s">
        <v>403</v>
      </c>
      <c r="D13" s="166" t="s">
        <v>404</v>
      </c>
    </row>
    <row r="14" spans="1:11" x14ac:dyDescent="0.25">
      <c r="A14" s="167"/>
      <c r="B14" s="191" t="s">
        <v>406</v>
      </c>
      <c r="C14" s="172" t="s">
        <v>403</v>
      </c>
      <c r="D14" s="169" t="s">
        <v>404</v>
      </c>
    </row>
    <row r="15" spans="1:11" x14ac:dyDescent="0.25">
      <c r="A15" s="170"/>
      <c r="B15" s="192" t="s">
        <v>407</v>
      </c>
      <c r="C15" s="193" t="s">
        <v>398</v>
      </c>
      <c r="D15" s="171">
        <v>43738</v>
      </c>
    </row>
    <row r="16" spans="1:11" x14ac:dyDescent="0.25">
      <c r="A16" s="167" t="s">
        <v>408</v>
      </c>
      <c r="B16" s="191"/>
      <c r="C16" s="172"/>
      <c r="D16" s="172"/>
    </row>
    <row r="17" spans="1:4" x14ac:dyDescent="0.25">
      <c r="A17" s="173" t="s">
        <v>409</v>
      </c>
      <c r="B17" s="194" t="s">
        <v>410</v>
      </c>
      <c r="C17" s="172" t="s">
        <v>398</v>
      </c>
      <c r="D17" s="174">
        <v>43738</v>
      </c>
    </row>
    <row r="18" spans="1:4" x14ac:dyDescent="0.25">
      <c r="A18" s="584" t="s">
        <v>411</v>
      </c>
      <c r="B18" s="585" t="s">
        <v>412</v>
      </c>
      <c r="C18" s="586" t="s">
        <v>398</v>
      </c>
      <c r="D18" s="587">
        <v>43738</v>
      </c>
    </row>
    <row r="19" spans="1:4" x14ac:dyDescent="0.25">
      <c r="A19" s="175" t="s">
        <v>413</v>
      </c>
      <c r="B19" s="190" t="s">
        <v>414</v>
      </c>
      <c r="C19" s="166" t="s">
        <v>398</v>
      </c>
      <c r="D19" s="165">
        <v>43738</v>
      </c>
    </row>
    <row r="20" spans="1:4" x14ac:dyDescent="0.25">
      <c r="A20" s="164" t="s">
        <v>415</v>
      </c>
      <c r="B20" s="190" t="s">
        <v>416</v>
      </c>
      <c r="C20" s="166" t="s">
        <v>398</v>
      </c>
      <c r="D20" s="165">
        <v>43738</v>
      </c>
    </row>
    <row r="21" spans="1:4" x14ac:dyDescent="0.25">
      <c r="A21" s="164" t="s">
        <v>417</v>
      </c>
      <c r="B21" s="190" t="s">
        <v>419</v>
      </c>
      <c r="C21" s="166" t="s">
        <v>398</v>
      </c>
      <c r="D21" s="165">
        <v>43738</v>
      </c>
    </row>
    <row r="22" spans="1:4" x14ac:dyDescent="0.25">
      <c r="A22" s="164" t="s">
        <v>418</v>
      </c>
      <c r="B22" s="190" t="s">
        <v>420</v>
      </c>
      <c r="C22" s="176"/>
      <c r="D22" s="176"/>
    </row>
    <row r="23" spans="1:4" x14ac:dyDescent="0.25">
      <c r="A23" s="177" t="s">
        <v>421</v>
      </c>
      <c r="B23" s="195" t="s">
        <v>422</v>
      </c>
      <c r="C23" s="196" t="s">
        <v>398</v>
      </c>
      <c r="D23" s="178">
        <v>43738</v>
      </c>
    </row>
    <row r="24" spans="1:4" x14ac:dyDescent="0.25">
      <c r="A24" s="177" t="s">
        <v>423</v>
      </c>
      <c r="B24" s="195" t="s">
        <v>424</v>
      </c>
      <c r="C24" s="196" t="s">
        <v>398</v>
      </c>
      <c r="D24" s="178">
        <v>43738</v>
      </c>
    </row>
    <row r="25" spans="1:4" x14ac:dyDescent="0.25">
      <c r="A25" s="177" t="s">
        <v>425</v>
      </c>
      <c r="B25" s="195" t="s">
        <v>426</v>
      </c>
      <c r="C25" s="196" t="s">
        <v>398</v>
      </c>
      <c r="D25" s="178">
        <v>43738</v>
      </c>
    </row>
    <row r="26" spans="1:4" x14ac:dyDescent="0.25">
      <c r="A26" s="164" t="s">
        <v>427</v>
      </c>
      <c r="B26" s="190" t="s">
        <v>428</v>
      </c>
      <c r="C26" s="166" t="s">
        <v>398</v>
      </c>
      <c r="D26" s="165">
        <v>43738</v>
      </c>
    </row>
    <row r="27" spans="1:4" x14ac:dyDescent="0.25">
      <c r="A27" s="177" t="s">
        <v>429</v>
      </c>
      <c r="B27" s="195" t="s">
        <v>430</v>
      </c>
      <c r="C27" s="196" t="s">
        <v>398</v>
      </c>
      <c r="D27" s="178">
        <v>43738</v>
      </c>
    </row>
    <row r="28" spans="1:4" ht="39.75" customHeight="1" x14ac:dyDescent="0.25">
      <c r="A28" s="162" t="s">
        <v>40</v>
      </c>
      <c r="B28" s="163" t="s">
        <v>646</v>
      </c>
      <c r="C28" s="162" t="s">
        <v>395</v>
      </c>
      <c r="D28" s="163" t="s">
        <v>396</v>
      </c>
    </row>
    <row r="29" spans="1:4" x14ac:dyDescent="0.25">
      <c r="A29" s="167" t="s">
        <v>431</v>
      </c>
      <c r="B29" s="191" t="s">
        <v>432</v>
      </c>
      <c r="C29" s="172" t="s">
        <v>433</v>
      </c>
      <c r="D29" s="179">
        <v>43555</v>
      </c>
    </row>
    <row r="30" spans="1:4" ht="38.25" x14ac:dyDescent="0.25">
      <c r="A30" s="167" t="s">
        <v>434</v>
      </c>
      <c r="B30" s="197" t="s">
        <v>435</v>
      </c>
      <c r="C30" s="172" t="s">
        <v>433</v>
      </c>
      <c r="D30" s="180">
        <v>43555</v>
      </c>
    </row>
    <row r="31" spans="1:4" ht="38.25" x14ac:dyDescent="0.25">
      <c r="A31" s="167" t="s">
        <v>436</v>
      </c>
      <c r="B31" s="191"/>
      <c r="C31" s="166" t="s">
        <v>433</v>
      </c>
      <c r="D31" s="165">
        <v>43555</v>
      </c>
    </row>
    <row r="32" spans="1:4" x14ac:dyDescent="0.25">
      <c r="A32" s="173" t="s">
        <v>437</v>
      </c>
      <c r="B32" s="191" t="s">
        <v>438</v>
      </c>
      <c r="C32" s="166" t="s">
        <v>433</v>
      </c>
      <c r="D32" s="165">
        <v>43555</v>
      </c>
    </row>
    <row r="33" spans="1:4" x14ac:dyDescent="0.25">
      <c r="A33" s="181" t="s">
        <v>439</v>
      </c>
      <c r="B33" s="198" t="s">
        <v>440</v>
      </c>
      <c r="C33" s="166" t="s">
        <v>398</v>
      </c>
      <c r="D33" s="165">
        <v>43738</v>
      </c>
    </row>
    <row r="34" spans="1:4" ht="25.5" x14ac:dyDescent="0.25">
      <c r="A34" s="168" t="s">
        <v>441</v>
      </c>
      <c r="B34" s="191" t="s">
        <v>442</v>
      </c>
      <c r="C34" s="166" t="s">
        <v>398</v>
      </c>
      <c r="D34" s="165">
        <v>43738</v>
      </c>
    </row>
    <row r="35" spans="1:4" x14ac:dyDescent="0.25">
      <c r="A35" s="164" t="s">
        <v>653</v>
      </c>
      <c r="B35" s="190" t="s">
        <v>443</v>
      </c>
      <c r="C35" s="166" t="s">
        <v>403</v>
      </c>
      <c r="D35" s="166" t="s">
        <v>404</v>
      </c>
    </row>
    <row r="36" spans="1:4" x14ac:dyDescent="0.25">
      <c r="A36" s="168" t="s">
        <v>444</v>
      </c>
      <c r="B36" s="191"/>
      <c r="C36" s="172"/>
      <c r="D36" s="172"/>
    </row>
    <row r="37" spans="1:4" ht="25.5" x14ac:dyDescent="0.25">
      <c r="A37" s="168" t="s">
        <v>445</v>
      </c>
      <c r="B37" s="191" t="s">
        <v>446</v>
      </c>
      <c r="C37" s="172" t="s">
        <v>433</v>
      </c>
      <c r="D37" s="180">
        <v>43555</v>
      </c>
    </row>
    <row r="38" spans="1:4" x14ac:dyDescent="0.25">
      <c r="A38" s="168" t="s">
        <v>447</v>
      </c>
      <c r="B38" s="191" t="s">
        <v>448</v>
      </c>
      <c r="C38" s="172" t="s">
        <v>403</v>
      </c>
      <c r="D38" s="166" t="s">
        <v>404</v>
      </c>
    </row>
    <row r="39" spans="1:4" ht="30.75" customHeight="1" x14ac:dyDescent="0.25">
      <c r="A39" s="168" t="s">
        <v>449</v>
      </c>
      <c r="B39" s="191" t="s">
        <v>450</v>
      </c>
      <c r="C39" s="166" t="s">
        <v>433</v>
      </c>
      <c r="D39" s="165">
        <v>43555</v>
      </c>
    </row>
    <row r="40" spans="1:4" x14ac:dyDescent="0.25">
      <c r="A40" s="168" t="s">
        <v>451</v>
      </c>
      <c r="B40" s="191" t="s">
        <v>452</v>
      </c>
      <c r="C40" s="172" t="s">
        <v>398</v>
      </c>
      <c r="D40" s="180">
        <v>43738</v>
      </c>
    </row>
    <row r="41" spans="1:4" x14ac:dyDescent="0.25">
      <c r="A41" s="168" t="s">
        <v>447</v>
      </c>
      <c r="B41" s="191" t="s">
        <v>453</v>
      </c>
      <c r="C41" s="172" t="s">
        <v>403</v>
      </c>
      <c r="D41" s="172" t="s">
        <v>404</v>
      </c>
    </row>
    <row r="42" spans="1:4" x14ac:dyDescent="0.25">
      <c r="A42" s="168" t="s">
        <v>447</v>
      </c>
      <c r="B42" s="191" t="s">
        <v>454</v>
      </c>
      <c r="C42" s="172" t="s">
        <v>403</v>
      </c>
      <c r="D42" s="172" t="s">
        <v>404</v>
      </c>
    </row>
    <row r="43" spans="1:4" x14ac:dyDescent="0.25">
      <c r="A43" s="579" t="s">
        <v>455</v>
      </c>
      <c r="B43" s="580" t="s">
        <v>456</v>
      </c>
      <c r="C43" s="581" t="s">
        <v>433</v>
      </c>
      <c r="D43" s="582">
        <v>43555</v>
      </c>
    </row>
    <row r="44" spans="1:4" x14ac:dyDescent="0.25">
      <c r="A44" s="168" t="s">
        <v>457</v>
      </c>
      <c r="B44" s="191" t="s">
        <v>458</v>
      </c>
      <c r="C44" s="172" t="s">
        <v>398</v>
      </c>
      <c r="D44" s="180">
        <v>43738</v>
      </c>
    </row>
    <row r="45" spans="1:4" x14ac:dyDescent="0.25">
      <c r="A45" s="168" t="s">
        <v>459</v>
      </c>
      <c r="B45" s="191" t="s">
        <v>460</v>
      </c>
      <c r="C45" s="172" t="s">
        <v>398</v>
      </c>
      <c r="D45" s="180">
        <v>43738</v>
      </c>
    </row>
    <row r="46" spans="1:4" x14ac:dyDescent="0.25">
      <c r="A46" s="168" t="s">
        <v>461</v>
      </c>
      <c r="B46" s="191" t="s">
        <v>462</v>
      </c>
      <c r="C46" s="172" t="s">
        <v>463</v>
      </c>
      <c r="D46" s="180">
        <v>43555</v>
      </c>
    </row>
    <row r="47" spans="1:4" x14ac:dyDescent="0.25">
      <c r="A47" s="168" t="s">
        <v>464</v>
      </c>
      <c r="B47" s="191" t="s">
        <v>465</v>
      </c>
      <c r="C47" s="172" t="s">
        <v>433</v>
      </c>
      <c r="D47" s="180">
        <v>43555</v>
      </c>
    </row>
    <row r="48" spans="1:4" x14ac:dyDescent="0.25">
      <c r="A48" s="168" t="s">
        <v>466</v>
      </c>
      <c r="B48" s="191" t="s">
        <v>467</v>
      </c>
      <c r="C48" s="172" t="s">
        <v>403</v>
      </c>
      <c r="D48" s="172" t="s">
        <v>404</v>
      </c>
    </row>
    <row r="49" spans="1:4" x14ac:dyDescent="0.25">
      <c r="A49" s="579" t="s">
        <v>468</v>
      </c>
      <c r="B49" s="580" t="s">
        <v>469</v>
      </c>
      <c r="C49" s="581" t="s">
        <v>433</v>
      </c>
      <c r="D49" s="582">
        <v>43555</v>
      </c>
    </row>
    <row r="50" spans="1:4" x14ac:dyDescent="0.25">
      <c r="A50" s="168" t="s">
        <v>470</v>
      </c>
      <c r="B50" s="191" t="s">
        <v>471</v>
      </c>
      <c r="C50" s="172" t="s">
        <v>433</v>
      </c>
      <c r="D50" s="180">
        <v>43555</v>
      </c>
    </row>
    <row r="51" spans="1:4" x14ac:dyDescent="0.25">
      <c r="A51" s="168" t="s">
        <v>472</v>
      </c>
      <c r="B51" s="191" t="s">
        <v>473</v>
      </c>
      <c r="C51" s="172" t="s">
        <v>403</v>
      </c>
      <c r="D51" s="172" t="s">
        <v>404</v>
      </c>
    </row>
    <row r="52" spans="1:4" x14ac:dyDescent="0.25">
      <c r="A52" s="168" t="s">
        <v>474</v>
      </c>
      <c r="B52" s="191" t="s">
        <v>475</v>
      </c>
      <c r="C52" s="172" t="s">
        <v>403</v>
      </c>
      <c r="D52" s="172" t="s">
        <v>404</v>
      </c>
    </row>
    <row r="53" spans="1:4" x14ac:dyDescent="0.25">
      <c r="A53" s="168" t="s">
        <v>476</v>
      </c>
      <c r="B53" s="191" t="s">
        <v>477</v>
      </c>
      <c r="C53" s="172" t="s">
        <v>398</v>
      </c>
      <c r="D53" s="180">
        <v>43738</v>
      </c>
    </row>
    <row r="54" spans="1:4" x14ac:dyDescent="0.25">
      <c r="A54" s="168" t="s">
        <v>478</v>
      </c>
      <c r="B54" s="191" t="s">
        <v>479</v>
      </c>
      <c r="C54" s="172" t="s">
        <v>403</v>
      </c>
      <c r="D54" s="172" t="s">
        <v>404</v>
      </c>
    </row>
    <row r="55" spans="1:4" x14ac:dyDescent="0.25">
      <c r="A55" s="168" t="s">
        <v>480</v>
      </c>
      <c r="B55" s="191" t="s">
        <v>481</v>
      </c>
      <c r="C55" s="172" t="s">
        <v>433</v>
      </c>
      <c r="D55" s="180">
        <v>43555</v>
      </c>
    </row>
    <row r="56" spans="1:4" ht="38.25" x14ac:dyDescent="0.25">
      <c r="A56" s="162" t="s">
        <v>51</v>
      </c>
      <c r="B56" s="163" t="s">
        <v>645</v>
      </c>
      <c r="C56" s="162" t="s">
        <v>395</v>
      </c>
      <c r="D56" s="162" t="s">
        <v>396</v>
      </c>
    </row>
    <row r="57" spans="1:4" x14ac:dyDescent="0.25">
      <c r="A57" s="168" t="s">
        <v>437</v>
      </c>
      <c r="B57" s="191" t="s">
        <v>482</v>
      </c>
      <c r="C57" s="172" t="s">
        <v>403</v>
      </c>
      <c r="D57" s="172" t="s">
        <v>404</v>
      </c>
    </row>
    <row r="58" spans="1:4" x14ac:dyDescent="0.25">
      <c r="A58" s="168" t="s">
        <v>439</v>
      </c>
      <c r="B58" s="191" t="s">
        <v>483</v>
      </c>
      <c r="C58" s="172" t="s">
        <v>398</v>
      </c>
      <c r="D58" s="180">
        <v>43738</v>
      </c>
    </row>
    <row r="59" spans="1:4" ht="27.75" customHeight="1" x14ac:dyDescent="0.25">
      <c r="A59" s="168" t="s">
        <v>484</v>
      </c>
      <c r="B59" s="191" t="s">
        <v>485</v>
      </c>
      <c r="C59" s="172" t="s">
        <v>403</v>
      </c>
      <c r="D59" s="172" t="s">
        <v>404</v>
      </c>
    </row>
    <row r="60" spans="1:4" x14ac:dyDescent="0.25">
      <c r="A60" s="168" t="s">
        <v>486</v>
      </c>
      <c r="B60" s="191" t="s">
        <v>487</v>
      </c>
      <c r="C60" s="172" t="s">
        <v>398</v>
      </c>
      <c r="D60" s="180">
        <v>43555</v>
      </c>
    </row>
    <row r="61" spans="1:4" ht="53.25" customHeight="1" x14ac:dyDescent="0.25">
      <c r="A61" s="168" t="s">
        <v>488</v>
      </c>
      <c r="B61" s="191" t="s">
        <v>489</v>
      </c>
      <c r="C61" s="172" t="s">
        <v>398</v>
      </c>
      <c r="D61" s="180">
        <v>43738</v>
      </c>
    </row>
    <row r="62" spans="1:4" x14ac:dyDescent="0.25">
      <c r="A62" s="168" t="s">
        <v>490</v>
      </c>
      <c r="B62" s="191" t="s">
        <v>491</v>
      </c>
      <c r="C62" s="172" t="s">
        <v>398</v>
      </c>
      <c r="D62" s="180">
        <v>43738</v>
      </c>
    </row>
    <row r="63" spans="1:4" ht="27" customHeight="1" x14ac:dyDescent="0.25">
      <c r="A63" s="168" t="s">
        <v>492</v>
      </c>
      <c r="B63" s="191" t="s">
        <v>493</v>
      </c>
      <c r="C63" s="172" t="s">
        <v>398</v>
      </c>
      <c r="D63" s="180">
        <v>43738</v>
      </c>
    </row>
    <row r="64" spans="1:4" x14ac:dyDescent="0.25">
      <c r="A64" s="168" t="s">
        <v>494</v>
      </c>
      <c r="B64" s="191" t="s">
        <v>495</v>
      </c>
      <c r="C64" s="172" t="s">
        <v>398</v>
      </c>
      <c r="D64" s="180">
        <v>43738</v>
      </c>
    </row>
    <row r="65" spans="1:4" x14ac:dyDescent="0.25">
      <c r="A65" s="579" t="s">
        <v>455</v>
      </c>
      <c r="B65" s="580" t="s">
        <v>496</v>
      </c>
      <c r="C65" s="581" t="s">
        <v>398</v>
      </c>
      <c r="D65" s="582">
        <v>43738</v>
      </c>
    </row>
    <row r="66" spans="1:4" x14ac:dyDescent="0.25">
      <c r="A66" s="168" t="s">
        <v>497</v>
      </c>
      <c r="B66" s="191" t="s">
        <v>498</v>
      </c>
      <c r="C66" s="172" t="s">
        <v>433</v>
      </c>
      <c r="D66" s="180">
        <v>43555</v>
      </c>
    </row>
    <row r="67" spans="1:4" x14ac:dyDescent="0.25">
      <c r="A67" s="168" t="s">
        <v>499</v>
      </c>
      <c r="B67" s="191" t="s">
        <v>500</v>
      </c>
      <c r="C67" s="172" t="s">
        <v>398</v>
      </c>
      <c r="D67" s="180">
        <v>43738</v>
      </c>
    </row>
    <row r="68" spans="1:4" x14ac:dyDescent="0.25">
      <c r="A68" s="168" t="s">
        <v>501</v>
      </c>
      <c r="B68" s="191" t="s">
        <v>502</v>
      </c>
      <c r="C68" s="172" t="s">
        <v>398</v>
      </c>
      <c r="D68" s="180">
        <v>43738</v>
      </c>
    </row>
    <row r="69" spans="1:4" x14ac:dyDescent="0.25">
      <c r="A69" s="168" t="s">
        <v>503</v>
      </c>
      <c r="B69" s="191" t="s">
        <v>504</v>
      </c>
      <c r="C69" s="172" t="s">
        <v>398</v>
      </c>
      <c r="D69" s="180">
        <v>43738</v>
      </c>
    </row>
    <row r="70" spans="1:4" ht="31.5" customHeight="1" x14ac:dyDescent="0.25">
      <c r="A70" s="168" t="s">
        <v>505</v>
      </c>
      <c r="B70" s="191" t="s">
        <v>506</v>
      </c>
      <c r="C70" s="172" t="s">
        <v>398</v>
      </c>
      <c r="D70" s="180">
        <v>43738</v>
      </c>
    </row>
    <row r="71" spans="1:4" ht="52.5" customHeight="1" x14ac:dyDescent="0.25">
      <c r="A71" s="182" t="s">
        <v>507</v>
      </c>
      <c r="B71" s="199" t="s">
        <v>508</v>
      </c>
      <c r="C71" s="186" t="s">
        <v>398</v>
      </c>
      <c r="D71" s="183">
        <v>43738</v>
      </c>
    </row>
    <row r="72" spans="1:4" x14ac:dyDescent="0.25">
      <c r="A72" s="168" t="s">
        <v>509</v>
      </c>
      <c r="B72" s="191" t="s">
        <v>510</v>
      </c>
      <c r="C72" s="172" t="s">
        <v>398</v>
      </c>
      <c r="D72" s="180">
        <v>43738</v>
      </c>
    </row>
    <row r="73" spans="1:4" x14ac:dyDescent="0.25">
      <c r="A73" s="168" t="s">
        <v>511</v>
      </c>
      <c r="B73" s="191" t="s">
        <v>512</v>
      </c>
      <c r="C73" s="172" t="s">
        <v>398</v>
      </c>
      <c r="D73" s="180">
        <v>43738</v>
      </c>
    </row>
    <row r="74" spans="1:4" x14ac:dyDescent="0.25">
      <c r="A74" s="168" t="s">
        <v>513</v>
      </c>
      <c r="B74" s="191" t="s">
        <v>514</v>
      </c>
      <c r="C74" s="172" t="s">
        <v>398</v>
      </c>
      <c r="D74" s="180">
        <v>43738</v>
      </c>
    </row>
    <row r="75" spans="1:4" x14ac:dyDescent="0.25">
      <c r="A75" s="168" t="s">
        <v>515</v>
      </c>
      <c r="B75" s="191" t="s">
        <v>516</v>
      </c>
      <c r="C75" s="172" t="s">
        <v>398</v>
      </c>
      <c r="D75" s="180">
        <v>43738</v>
      </c>
    </row>
    <row r="76" spans="1:4" ht="17.25" customHeight="1" x14ac:dyDescent="0.25">
      <c r="A76" s="168" t="s">
        <v>517</v>
      </c>
      <c r="B76" s="191" t="s">
        <v>518</v>
      </c>
      <c r="C76" s="172" t="s">
        <v>398</v>
      </c>
      <c r="D76" s="180">
        <v>43738</v>
      </c>
    </row>
    <row r="77" spans="1:4" x14ac:dyDescent="0.25">
      <c r="A77" s="168" t="s">
        <v>519</v>
      </c>
      <c r="B77" s="191" t="s">
        <v>520</v>
      </c>
      <c r="C77" s="172" t="s">
        <v>398</v>
      </c>
      <c r="D77" s="180">
        <v>43738</v>
      </c>
    </row>
    <row r="78" spans="1:4" x14ac:dyDescent="0.25">
      <c r="A78" s="168" t="s">
        <v>521</v>
      </c>
      <c r="B78" s="191" t="s">
        <v>522</v>
      </c>
      <c r="C78" s="172" t="s">
        <v>398</v>
      </c>
      <c r="D78" s="180">
        <v>43738</v>
      </c>
    </row>
    <row r="79" spans="1:4" x14ac:dyDescent="0.25">
      <c r="A79" s="168" t="s">
        <v>523</v>
      </c>
      <c r="B79" s="191" t="s">
        <v>524</v>
      </c>
      <c r="C79" s="172" t="s">
        <v>398</v>
      </c>
      <c r="D79" s="180">
        <v>43555</v>
      </c>
    </row>
    <row r="80" spans="1:4" x14ac:dyDescent="0.25">
      <c r="A80" s="182" t="s">
        <v>525</v>
      </c>
      <c r="B80" s="199" t="s">
        <v>526</v>
      </c>
      <c r="C80" s="186" t="s">
        <v>398</v>
      </c>
      <c r="D80" s="183">
        <v>43555</v>
      </c>
    </row>
    <row r="81" spans="1:4" x14ac:dyDescent="0.25">
      <c r="A81" s="1086" t="s">
        <v>78</v>
      </c>
      <c r="B81" s="1087" t="s">
        <v>649</v>
      </c>
      <c r="C81" s="1098" t="s">
        <v>395</v>
      </c>
      <c r="D81" s="1098" t="s">
        <v>396</v>
      </c>
    </row>
    <row r="82" spans="1:4" x14ac:dyDescent="0.25">
      <c r="A82" s="1086"/>
      <c r="B82" s="1087"/>
      <c r="C82" s="1098"/>
      <c r="D82" s="1098"/>
    </row>
    <row r="83" spans="1:4" x14ac:dyDescent="0.25">
      <c r="A83" s="1086"/>
      <c r="B83" s="1087"/>
      <c r="C83" s="1098"/>
      <c r="D83" s="1098"/>
    </row>
    <row r="84" spans="1:4" x14ac:dyDescent="0.25">
      <c r="A84" s="168" t="s">
        <v>527</v>
      </c>
      <c r="B84" s="191">
        <v>258</v>
      </c>
      <c r="C84" s="172" t="s">
        <v>398</v>
      </c>
      <c r="D84" s="180">
        <v>43738</v>
      </c>
    </row>
    <row r="85" spans="1:4" x14ac:dyDescent="0.25">
      <c r="A85" s="579" t="s">
        <v>528</v>
      </c>
      <c r="B85" s="580" t="s">
        <v>529</v>
      </c>
      <c r="C85" s="581" t="s">
        <v>398</v>
      </c>
      <c r="D85" s="582">
        <v>43738</v>
      </c>
    </row>
    <row r="86" spans="1:4" x14ac:dyDescent="0.25">
      <c r="A86" s="579" t="s">
        <v>530</v>
      </c>
      <c r="B86" s="580" t="s">
        <v>531</v>
      </c>
      <c r="C86" s="581" t="s">
        <v>433</v>
      </c>
      <c r="D86" s="582">
        <v>43555</v>
      </c>
    </row>
    <row r="87" spans="1:4" x14ac:dyDescent="0.25">
      <c r="A87" s="168" t="s">
        <v>532</v>
      </c>
      <c r="B87" s="191" t="s">
        <v>533</v>
      </c>
      <c r="C87" s="172" t="s">
        <v>398</v>
      </c>
      <c r="D87" s="180">
        <v>43738</v>
      </c>
    </row>
    <row r="88" spans="1:4" x14ac:dyDescent="0.25">
      <c r="A88" s="168" t="s">
        <v>534</v>
      </c>
      <c r="B88" s="191" t="s">
        <v>535</v>
      </c>
      <c r="C88" s="172" t="s">
        <v>398</v>
      </c>
      <c r="D88" s="180">
        <v>43738</v>
      </c>
    </row>
    <row r="89" spans="1:4" x14ac:dyDescent="0.25">
      <c r="A89" s="168" t="s">
        <v>534</v>
      </c>
      <c r="B89" s="191" t="s">
        <v>536</v>
      </c>
      <c r="C89" s="172" t="s">
        <v>398</v>
      </c>
      <c r="D89" s="180">
        <v>43738</v>
      </c>
    </row>
    <row r="90" spans="1:4" x14ac:dyDescent="0.25">
      <c r="A90" s="168" t="s">
        <v>537</v>
      </c>
      <c r="B90" s="191">
        <v>266</v>
      </c>
      <c r="C90" s="172" t="s">
        <v>433</v>
      </c>
      <c r="D90" s="180">
        <v>43555</v>
      </c>
    </row>
    <row r="91" spans="1:4" x14ac:dyDescent="0.25">
      <c r="A91" s="168" t="s">
        <v>538</v>
      </c>
      <c r="B91" s="191">
        <v>267</v>
      </c>
      <c r="C91" s="172" t="s">
        <v>433</v>
      </c>
      <c r="D91" s="180">
        <v>43555</v>
      </c>
    </row>
    <row r="92" spans="1:4" x14ac:dyDescent="0.25">
      <c r="A92" s="168" t="s">
        <v>539</v>
      </c>
      <c r="B92" s="191" t="s">
        <v>540</v>
      </c>
      <c r="C92" s="172" t="s">
        <v>433</v>
      </c>
      <c r="D92" s="180">
        <v>43555</v>
      </c>
    </row>
    <row r="93" spans="1:4" x14ac:dyDescent="0.25">
      <c r="A93" s="168" t="s">
        <v>539</v>
      </c>
      <c r="B93" s="191" t="s">
        <v>541</v>
      </c>
      <c r="C93" s="172" t="s">
        <v>433</v>
      </c>
      <c r="D93" s="180">
        <v>43555</v>
      </c>
    </row>
    <row r="94" spans="1:4" x14ac:dyDescent="0.25">
      <c r="A94" s="168" t="s">
        <v>542</v>
      </c>
      <c r="B94" s="191" t="s">
        <v>543</v>
      </c>
      <c r="C94" s="172" t="s">
        <v>433</v>
      </c>
      <c r="D94" s="180">
        <v>43555</v>
      </c>
    </row>
    <row r="95" spans="1:4" x14ac:dyDescent="0.25">
      <c r="A95" s="168" t="s">
        <v>544</v>
      </c>
      <c r="B95" s="191" t="s">
        <v>545</v>
      </c>
      <c r="C95" s="172" t="s">
        <v>433</v>
      </c>
      <c r="D95" s="180">
        <v>43555</v>
      </c>
    </row>
    <row r="96" spans="1:4" x14ac:dyDescent="0.25">
      <c r="A96" s="168" t="s">
        <v>546</v>
      </c>
      <c r="B96" s="191" t="s">
        <v>547</v>
      </c>
      <c r="C96" s="172" t="s">
        <v>433</v>
      </c>
      <c r="D96" s="180">
        <v>43555</v>
      </c>
    </row>
    <row r="97" spans="1:4" x14ac:dyDescent="0.25">
      <c r="A97" s="168"/>
      <c r="B97" s="191" t="s">
        <v>548</v>
      </c>
      <c r="C97" s="172"/>
      <c r="D97" s="172"/>
    </row>
    <row r="98" spans="1:4" x14ac:dyDescent="0.25">
      <c r="A98" s="168"/>
      <c r="B98" s="191" t="s">
        <v>549</v>
      </c>
      <c r="C98" s="172" t="s">
        <v>433</v>
      </c>
      <c r="D98" s="180">
        <v>43555</v>
      </c>
    </row>
    <row r="99" spans="1:4" x14ac:dyDescent="0.25">
      <c r="A99" s="168" t="s">
        <v>550</v>
      </c>
      <c r="B99" s="191" t="s">
        <v>551</v>
      </c>
      <c r="C99" s="172" t="s">
        <v>433</v>
      </c>
      <c r="D99" s="180">
        <v>43555</v>
      </c>
    </row>
    <row r="100" spans="1:4" x14ac:dyDescent="0.25">
      <c r="A100" s="168" t="s">
        <v>552</v>
      </c>
      <c r="B100" s="191">
        <v>279</v>
      </c>
      <c r="C100" s="172" t="s">
        <v>398</v>
      </c>
      <c r="D100" s="180">
        <v>43738</v>
      </c>
    </row>
    <row r="101" spans="1:4" x14ac:dyDescent="0.25">
      <c r="A101" s="168" t="s">
        <v>553</v>
      </c>
      <c r="B101" s="191">
        <v>281</v>
      </c>
      <c r="C101" s="172" t="s">
        <v>398</v>
      </c>
      <c r="D101" s="180">
        <v>43738</v>
      </c>
    </row>
    <row r="102" spans="1:4" x14ac:dyDescent="0.25">
      <c r="A102" s="168"/>
      <c r="B102" s="191" t="s">
        <v>554</v>
      </c>
      <c r="C102" s="172" t="s">
        <v>398</v>
      </c>
      <c r="D102" s="180">
        <v>43738</v>
      </c>
    </row>
    <row r="103" spans="1:4" x14ac:dyDescent="0.25">
      <c r="A103" s="168"/>
      <c r="B103" s="191" t="s">
        <v>555</v>
      </c>
      <c r="C103" s="172" t="s">
        <v>398</v>
      </c>
      <c r="D103" s="180">
        <v>43738</v>
      </c>
    </row>
    <row r="104" spans="1:4" x14ac:dyDescent="0.25">
      <c r="A104" s="1086" t="s">
        <v>105</v>
      </c>
      <c r="B104" s="1087" t="s">
        <v>650</v>
      </c>
      <c r="C104" s="1098" t="s">
        <v>395</v>
      </c>
      <c r="D104" s="1098" t="s">
        <v>396</v>
      </c>
    </row>
    <row r="105" spans="1:4" x14ac:dyDescent="0.25">
      <c r="A105" s="1086"/>
      <c r="B105" s="1087"/>
      <c r="C105" s="1098"/>
      <c r="D105" s="1098"/>
    </row>
    <row r="106" spans="1:4" x14ac:dyDescent="0.25">
      <c r="A106" s="1096"/>
      <c r="B106" s="1097"/>
      <c r="C106" s="1099"/>
      <c r="D106" s="1099"/>
    </row>
    <row r="107" spans="1:4" ht="27" customHeight="1" x14ac:dyDescent="0.25">
      <c r="A107" s="168" t="s">
        <v>556</v>
      </c>
      <c r="B107" s="191" t="s">
        <v>557</v>
      </c>
      <c r="C107" s="172" t="s">
        <v>398</v>
      </c>
      <c r="D107" s="180">
        <v>43738</v>
      </c>
    </row>
    <row r="108" spans="1:4" x14ac:dyDescent="0.25">
      <c r="A108" s="168" t="s">
        <v>527</v>
      </c>
      <c r="B108" s="191">
        <v>294</v>
      </c>
      <c r="C108" s="172" t="s">
        <v>558</v>
      </c>
      <c r="D108" s="166" t="s">
        <v>404</v>
      </c>
    </row>
    <row r="109" spans="1:4" x14ac:dyDescent="0.25">
      <c r="A109" s="168" t="s">
        <v>528</v>
      </c>
      <c r="B109" s="191" t="s">
        <v>559</v>
      </c>
      <c r="C109" s="172" t="s">
        <v>398</v>
      </c>
      <c r="D109" s="180">
        <v>43738</v>
      </c>
    </row>
    <row r="110" spans="1:4" x14ac:dyDescent="0.25">
      <c r="A110" s="168" t="s">
        <v>530</v>
      </c>
      <c r="B110" s="191" t="s">
        <v>560</v>
      </c>
      <c r="C110" s="172" t="s">
        <v>433</v>
      </c>
      <c r="D110" s="180">
        <v>43555</v>
      </c>
    </row>
    <row r="111" spans="1:4" x14ac:dyDescent="0.25">
      <c r="A111" s="168" t="s">
        <v>561</v>
      </c>
      <c r="B111" s="191" t="s">
        <v>562</v>
      </c>
      <c r="C111" s="172" t="s">
        <v>398</v>
      </c>
      <c r="D111" s="180">
        <v>43738</v>
      </c>
    </row>
    <row r="112" spans="1:4" x14ac:dyDescent="0.25">
      <c r="A112" s="168" t="s">
        <v>563</v>
      </c>
      <c r="B112" s="191" t="s">
        <v>564</v>
      </c>
      <c r="C112" s="172" t="s">
        <v>398</v>
      </c>
      <c r="D112" s="180">
        <v>43738</v>
      </c>
    </row>
    <row r="113" spans="1:4" x14ac:dyDescent="0.25">
      <c r="A113" s="168" t="s">
        <v>534</v>
      </c>
      <c r="B113" s="191" t="s">
        <v>565</v>
      </c>
      <c r="C113" s="172" t="s">
        <v>398</v>
      </c>
      <c r="D113" s="180">
        <v>43738</v>
      </c>
    </row>
    <row r="114" spans="1:4" x14ac:dyDescent="0.25">
      <c r="A114" s="168" t="s">
        <v>566</v>
      </c>
      <c r="B114" s="191" t="s">
        <v>567</v>
      </c>
      <c r="C114" s="172" t="s">
        <v>398</v>
      </c>
      <c r="D114" s="180">
        <v>43738</v>
      </c>
    </row>
    <row r="115" spans="1:4" x14ac:dyDescent="0.25">
      <c r="A115" s="168" t="s">
        <v>537</v>
      </c>
      <c r="B115" s="191">
        <v>302</v>
      </c>
      <c r="C115" s="172" t="s">
        <v>433</v>
      </c>
      <c r="D115" s="180">
        <v>43555</v>
      </c>
    </row>
    <row r="116" spans="1:4" x14ac:dyDescent="0.25">
      <c r="A116" s="168" t="s">
        <v>538</v>
      </c>
      <c r="B116" s="191">
        <v>303</v>
      </c>
      <c r="C116" s="172" t="s">
        <v>433</v>
      </c>
      <c r="D116" s="180">
        <v>43555</v>
      </c>
    </row>
    <row r="117" spans="1:4" x14ac:dyDescent="0.25">
      <c r="A117" s="168" t="s">
        <v>539</v>
      </c>
      <c r="B117" s="191" t="s">
        <v>568</v>
      </c>
      <c r="C117" s="172" t="s">
        <v>433</v>
      </c>
      <c r="D117" s="180">
        <v>43555</v>
      </c>
    </row>
    <row r="118" spans="1:4" x14ac:dyDescent="0.25">
      <c r="A118" s="168" t="s">
        <v>569</v>
      </c>
      <c r="B118" s="191" t="s">
        <v>570</v>
      </c>
      <c r="C118" s="172" t="s">
        <v>433</v>
      </c>
      <c r="D118" s="180">
        <v>43555</v>
      </c>
    </row>
    <row r="119" spans="1:4" x14ac:dyDescent="0.25">
      <c r="A119" s="168" t="s">
        <v>571</v>
      </c>
      <c r="B119" s="191" t="s">
        <v>572</v>
      </c>
      <c r="C119" s="172" t="s">
        <v>433</v>
      </c>
      <c r="D119" s="180">
        <v>43555</v>
      </c>
    </row>
    <row r="120" spans="1:4" x14ac:dyDescent="0.25">
      <c r="A120" s="168"/>
      <c r="B120" s="191" t="s">
        <v>573</v>
      </c>
      <c r="C120" s="172" t="s">
        <v>398</v>
      </c>
      <c r="D120" s="180">
        <v>43738</v>
      </c>
    </row>
    <row r="121" spans="1:4" x14ac:dyDescent="0.25">
      <c r="A121" s="168"/>
      <c r="B121" s="191" t="s">
        <v>574</v>
      </c>
      <c r="C121" s="172" t="s">
        <v>398</v>
      </c>
      <c r="D121" s="180">
        <v>43738</v>
      </c>
    </row>
    <row r="122" spans="1:4" x14ac:dyDescent="0.25">
      <c r="A122" s="182" t="s">
        <v>544</v>
      </c>
      <c r="B122" s="199" t="s">
        <v>575</v>
      </c>
      <c r="C122" s="186" t="s">
        <v>433</v>
      </c>
      <c r="D122" s="183">
        <v>43555</v>
      </c>
    </row>
    <row r="123" spans="1:4" x14ac:dyDescent="0.25">
      <c r="A123" s="168" t="s">
        <v>546</v>
      </c>
      <c r="B123" s="191" t="s">
        <v>576</v>
      </c>
      <c r="C123" s="172" t="s">
        <v>433</v>
      </c>
      <c r="D123" s="180">
        <v>43555</v>
      </c>
    </row>
    <row r="124" spans="1:4" x14ac:dyDescent="0.25">
      <c r="A124" s="168"/>
      <c r="B124" s="191" t="s">
        <v>577</v>
      </c>
      <c r="C124" s="172" t="s">
        <v>433</v>
      </c>
      <c r="D124" s="180">
        <v>43555</v>
      </c>
    </row>
    <row r="125" spans="1:4" x14ac:dyDescent="0.25">
      <c r="A125" s="182"/>
      <c r="B125" s="199" t="s">
        <v>578</v>
      </c>
      <c r="C125" s="186" t="s">
        <v>433</v>
      </c>
      <c r="D125" s="183">
        <v>43555</v>
      </c>
    </row>
    <row r="126" spans="1:4" x14ac:dyDescent="0.25">
      <c r="A126" s="168" t="s">
        <v>550</v>
      </c>
      <c r="B126" s="191" t="s">
        <v>579</v>
      </c>
      <c r="C126" s="172" t="s">
        <v>433</v>
      </c>
      <c r="D126" s="180">
        <v>43555</v>
      </c>
    </row>
    <row r="127" spans="1:4" x14ac:dyDescent="0.25">
      <c r="A127" s="168" t="s">
        <v>550</v>
      </c>
      <c r="B127" s="191"/>
      <c r="C127" s="172" t="s">
        <v>433</v>
      </c>
      <c r="D127" s="180">
        <v>43555</v>
      </c>
    </row>
    <row r="128" spans="1:4" x14ac:dyDescent="0.25">
      <c r="A128" s="168" t="s">
        <v>580</v>
      </c>
      <c r="B128" s="191" t="s">
        <v>581</v>
      </c>
      <c r="C128" s="172" t="s">
        <v>398</v>
      </c>
      <c r="D128" s="180">
        <v>43738</v>
      </c>
    </row>
    <row r="129" spans="1:4" x14ac:dyDescent="0.25">
      <c r="A129" s="168" t="s">
        <v>552</v>
      </c>
      <c r="B129" s="191">
        <v>317</v>
      </c>
      <c r="C129" s="172" t="s">
        <v>398</v>
      </c>
      <c r="D129" s="180">
        <v>43738</v>
      </c>
    </row>
    <row r="130" spans="1:4" x14ac:dyDescent="0.25">
      <c r="A130" s="182" t="s">
        <v>553</v>
      </c>
      <c r="B130" s="199">
        <v>319</v>
      </c>
      <c r="C130" s="186" t="s">
        <v>398</v>
      </c>
      <c r="D130" s="183">
        <v>43738</v>
      </c>
    </row>
    <row r="131" spans="1:4" x14ac:dyDescent="0.25">
      <c r="A131" s="1086" t="s">
        <v>134</v>
      </c>
      <c r="B131" s="1087" t="s">
        <v>651</v>
      </c>
      <c r="C131" s="1098" t="s">
        <v>395</v>
      </c>
      <c r="D131" s="1098" t="s">
        <v>396</v>
      </c>
    </row>
    <row r="132" spans="1:4" x14ac:dyDescent="0.25">
      <c r="A132" s="1086"/>
      <c r="B132" s="1087"/>
      <c r="C132" s="1098"/>
      <c r="D132" s="1098"/>
    </row>
    <row r="133" spans="1:4" x14ac:dyDescent="0.25">
      <c r="A133" s="1086"/>
      <c r="B133" s="1087"/>
      <c r="C133" s="1098"/>
      <c r="D133" s="1098"/>
    </row>
    <row r="134" spans="1:4" ht="25.5" x14ac:dyDescent="0.25">
      <c r="A134" s="184" t="s">
        <v>582</v>
      </c>
      <c r="B134" s="200" t="s">
        <v>583</v>
      </c>
      <c r="C134" s="172" t="s">
        <v>398</v>
      </c>
      <c r="D134" s="180">
        <v>43738</v>
      </c>
    </row>
    <row r="135" spans="1:4" x14ac:dyDescent="0.25">
      <c r="A135" s="185"/>
      <c r="B135" s="201">
        <v>331</v>
      </c>
      <c r="C135" s="186" t="s">
        <v>403</v>
      </c>
      <c r="D135" s="186" t="s">
        <v>404</v>
      </c>
    </row>
    <row r="136" spans="1:4" x14ac:dyDescent="0.25">
      <c r="A136" s="168" t="s">
        <v>584</v>
      </c>
      <c r="B136" s="191">
        <v>333</v>
      </c>
      <c r="C136" s="172" t="s">
        <v>398</v>
      </c>
      <c r="D136" s="180">
        <v>43738</v>
      </c>
    </row>
    <row r="137" spans="1:4" x14ac:dyDescent="0.25">
      <c r="A137" s="168"/>
      <c r="B137" s="191" t="s">
        <v>585</v>
      </c>
      <c r="C137" s="172" t="s">
        <v>398</v>
      </c>
      <c r="D137" s="180">
        <v>43738</v>
      </c>
    </row>
    <row r="138" spans="1:4" x14ac:dyDescent="0.25">
      <c r="A138" s="168" t="s">
        <v>586</v>
      </c>
      <c r="B138" s="191" t="s">
        <v>587</v>
      </c>
      <c r="C138" s="172" t="s">
        <v>398</v>
      </c>
      <c r="D138" s="180">
        <v>43738</v>
      </c>
    </row>
    <row r="139" spans="1:4" x14ac:dyDescent="0.25">
      <c r="A139" s="168" t="s">
        <v>588</v>
      </c>
      <c r="B139" s="191" t="s">
        <v>589</v>
      </c>
      <c r="C139" s="172" t="s">
        <v>398</v>
      </c>
      <c r="D139" s="180">
        <v>43738</v>
      </c>
    </row>
    <row r="140" spans="1:4" ht="27" customHeight="1" x14ac:dyDescent="0.25">
      <c r="A140" s="168" t="s">
        <v>590</v>
      </c>
      <c r="B140" s="191">
        <v>337</v>
      </c>
      <c r="C140" s="172" t="s">
        <v>403</v>
      </c>
      <c r="D140" s="172" t="s">
        <v>404</v>
      </c>
    </row>
    <row r="141" spans="1:4" x14ac:dyDescent="0.25">
      <c r="A141" s="579" t="s">
        <v>591</v>
      </c>
      <c r="B141" s="580" t="s">
        <v>592</v>
      </c>
      <c r="C141" s="581" t="s">
        <v>398</v>
      </c>
      <c r="D141" s="582">
        <v>43738</v>
      </c>
    </row>
    <row r="142" spans="1:4" x14ac:dyDescent="0.25">
      <c r="A142" s="168" t="s">
        <v>593</v>
      </c>
      <c r="B142" s="191" t="s">
        <v>594</v>
      </c>
      <c r="C142" s="172" t="s">
        <v>433</v>
      </c>
      <c r="D142" s="180">
        <v>43555</v>
      </c>
    </row>
    <row r="143" spans="1:4" x14ac:dyDescent="0.25">
      <c r="A143" s="182" t="s">
        <v>595</v>
      </c>
      <c r="B143" s="199" t="s">
        <v>596</v>
      </c>
      <c r="C143" s="186" t="s">
        <v>463</v>
      </c>
      <c r="D143" s="183">
        <v>43555</v>
      </c>
    </row>
    <row r="144" spans="1:4" x14ac:dyDescent="0.25">
      <c r="A144" s="168" t="s">
        <v>563</v>
      </c>
      <c r="B144" s="191" t="s">
        <v>597</v>
      </c>
      <c r="C144" s="172" t="s">
        <v>398</v>
      </c>
      <c r="D144" s="180">
        <v>43738</v>
      </c>
    </row>
    <row r="145" spans="1:4" x14ac:dyDescent="0.25">
      <c r="A145" s="168" t="s">
        <v>598</v>
      </c>
      <c r="B145" s="191" t="s">
        <v>599</v>
      </c>
      <c r="C145" s="172" t="s">
        <v>398</v>
      </c>
      <c r="D145" s="180">
        <v>43738</v>
      </c>
    </row>
    <row r="146" spans="1:4" x14ac:dyDescent="0.25">
      <c r="A146" s="168" t="s">
        <v>566</v>
      </c>
      <c r="B146" s="191" t="s">
        <v>600</v>
      </c>
      <c r="C146" s="172" t="s">
        <v>398</v>
      </c>
      <c r="D146" s="180">
        <v>43738</v>
      </c>
    </row>
    <row r="147" spans="1:4" x14ac:dyDescent="0.25">
      <c r="A147" s="168" t="s">
        <v>601</v>
      </c>
      <c r="B147" s="191">
        <v>345</v>
      </c>
      <c r="C147" s="172" t="s">
        <v>433</v>
      </c>
      <c r="D147" s="180">
        <v>43555</v>
      </c>
    </row>
    <row r="148" spans="1:4" x14ac:dyDescent="0.25">
      <c r="A148" s="168" t="s">
        <v>602</v>
      </c>
      <c r="B148" s="191">
        <v>346</v>
      </c>
      <c r="C148" s="172" t="s">
        <v>433</v>
      </c>
      <c r="D148" s="180">
        <v>43555</v>
      </c>
    </row>
    <row r="149" spans="1:4" x14ac:dyDescent="0.25">
      <c r="A149" s="182" t="s">
        <v>539</v>
      </c>
      <c r="B149" s="199" t="s">
        <v>603</v>
      </c>
      <c r="C149" s="186" t="s">
        <v>398</v>
      </c>
      <c r="D149" s="183">
        <v>43738</v>
      </c>
    </row>
    <row r="150" spans="1:4" x14ac:dyDescent="0.25">
      <c r="A150" s="187"/>
      <c r="B150" s="191" t="s">
        <v>604</v>
      </c>
      <c r="C150" s="172" t="s">
        <v>398</v>
      </c>
      <c r="D150" s="180">
        <v>43738</v>
      </c>
    </row>
    <row r="151" spans="1:4" x14ac:dyDescent="0.25">
      <c r="A151" s="187"/>
      <c r="B151" s="191" t="s">
        <v>605</v>
      </c>
      <c r="C151" s="172" t="s">
        <v>398</v>
      </c>
      <c r="D151" s="180">
        <v>43738</v>
      </c>
    </row>
    <row r="152" spans="1:4" x14ac:dyDescent="0.25">
      <c r="A152" s="187"/>
      <c r="B152" s="191" t="s">
        <v>606</v>
      </c>
      <c r="C152" s="172" t="s">
        <v>398</v>
      </c>
      <c r="D152" s="180">
        <v>43738</v>
      </c>
    </row>
    <row r="153" spans="1:4" x14ac:dyDescent="0.25">
      <c r="A153" s="168" t="s">
        <v>571</v>
      </c>
      <c r="B153" s="191" t="s">
        <v>607</v>
      </c>
      <c r="C153" s="172" t="s">
        <v>433</v>
      </c>
      <c r="D153" s="180">
        <v>43555</v>
      </c>
    </row>
    <row r="154" spans="1:4" x14ac:dyDescent="0.25">
      <c r="A154" s="168" t="s">
        <v>544</v>
      </c>
      <c r="B154" s="191" t="s">
        <v>608</v>
      </c>
      <c r="C154" s="172" t="s">
        <v>433</v>
      </c>
      <c r="D154" s="180">
        <v>43555</v>
      </c>
    </row>
    <row r="155" spans="1:4" x14ac:dyDescent="0.25">
      <c r="A155" s="168" t="s">
        <v>546</v>
      </c>
      <c r="B155" s="191" t="s">
        <v>609</v>
      </c>
      <c r="C155" s="172" t="s">
        <v>433</v>
      </c>
      <c r="D155" s="180">
        <v>43555</v>
      </c>
    </row>
    <row r="156" spans="1:4" x14ac:dyDescent="0.25">
      <c r="A156" s="168"/>
      <c r="B156" s="191" t="s">
        <v>610</v>
      </c>
      <c r="C156" s="172" t="s">
        <v>433</v>
      </c>
      <c r="D156" s="180">
        <v>43555</v>
      </c>
    </row>
    <row r="157" spans="1:4" x14ac:dyDescent="0.25">
      <c r="A157" s="168" t="s">
        <v>550</v>
      </c>
      <c r="B157" s="191" t="s">
        <v>579</v>
      </c>
      <c r="C157" s="172" t="s">
        <v>433</v>
      </c>
      <c r="D157" s="180">
        <v>43555</v>
      </c>
    </row>
    <row r="158" spans="1:4" x14ac:dyDescent="0.25">
      <c r="A158" s="168" t="s">
        <v>611</v>
      </c>
      <c r="B158" s="191" t="s">
        <v>612</v>
      </c>
      <c r="C158" s="172" t="s">
        <v>398</v>
      </c>
      <c r="D158" s="180">
        <v>43738</v>
      </c>
    </row>
    <row r="159" spans="1:4" x14ac:dyDescent="0.25">
      <c r="A159" s="168" t="s">
        <v>552</v>
      </c>
      <c r="B159" s="191">
        <v>359</v>
      </c>
      <c r="C159" s="172" t="s">
        <v>398</v>
      </c>
      <c r="D159" s="180">
        <v>43738</v>
      </c>
    </row>
    <row r="160" spans="1:4" x14ac:dyDescent="0.25">
      <c r="A160" s="168" t="s">
        <v>553</v>
      </c>
      <c r="B160" s="191">
        <v>360</v>
      </c>
      <c r="C160" s="172" t="s">
        <v>398</v>
      </c>
      <c r="D160" s="180">
        <v>43738</v>
      </c>
    </row>
    <row r="161" spans="1:4" x14ac:dyDescent="0.25">
      <c r="A161" s="168" t="s">
        <v>613</v>
      </c>
      <c r="B161" s="191" t="s">
        <v>614</v>
      </c>
      <c r="C161" s="172" t="s">
        <v>398</v>
      </c>
      <c r="D161" s="180">
        <v>43738</v>
      </c>
    </row>
    <row r="162" spans="1:4" x14ac:dyDescent="0.25">
      <c r="A162" s="168" t="s">
        <v>322</v>
      </c>
      <c r="B162" s="191">
        <v>366</v>
      </c>
      <c r="C162" s="172" t="s">
        <v>398</v>
      </c>
      <c r="D162" s="180">
        <v>43738</v>
      </c>
    </row>
    <row r="163" spans="1:4" x14ac:dyDescent="0.25">
      <c r="A163" s="168"/>
      <c r="B163" s="191" t="s">
        <v>615</v>
      </c>
      <c r="C163" s="172" t="s">
        <v>398</v>
      </c>
      <c r="D163" s="180">
        <v>43738</v>
      </c>
    </row>
    <row r="164" spans="1:4" x14ac:dyDescent="0.25">
      <c r="A164" s="168"/>
      <c r="B164" s="191" t="s">
        <v>616</v>
      </c>
      <c r="C164" s="172" t="s">
        <v>398</v>
      </c>
      <c r="D164" s="180">
        <v>43738</v>
      </c>
    </row>
    <row r="165" spans="1:4" x14ac:dyDescent="0.25">
      <c r="A165" s="168"/>
      <c r="B165" s="191" t="s">
        <v>617</v>
      </c>
      <c r="C165" s="172" t="s">
        <v>398</v>
      </c>
      <c r="D165" s="180">
        <v>43738</v>
      </c>
    </row>
    <row r="166" spans="1:4" x14ac:dyDescent="0.25">
      <c r="A166" s="182" t="s">
        <v>618</v>
      </c>
      <c r="B166" s="199">
        <v>370</v>
      </c>
      <c r="C166" s="186" t="s">
        <v>403</v>
      </c>
      <c r="D166" s="186" t="s">
        <v>404</v>
      </c>
    </row>
    <row r="167" spans="1:4" x14ac:dyDescent="0.25">
      <c r="A167" s="579" t="s">
        <v>528</v>
      </c>
      <c r="B167" s="580" t="s">
        <v>619</v>
      </c>
      <c r="C167" s="581" t="s">
        <v>398</v>
      </c>
      <c r="D167" s="582">
        <v>43738</v>
      </c>
    </row>
    <row r="168" spans="1:4" x14ac:dyDescent="0.25">
      <c r="A168" s="579" t="s">
        <v>530</v>
      </c>
      <c r="B168" s="580" t="s">
        <v>620</v>
      </c>
      <c r="C168" s="581" t="s">
        <v>398</v>
      </c>
      <c r="D168" s="582">
        <v>43738</v>
      </c>
    </row>
    <row r="169" spans="1:4" x14ac:dyDescent="0.25">
      <c r="A169" s="168" t="s">
        <v>537</v>
      </c>
      <c r="B169" s="191">
        <v>373</v>
      </c>
      <c r="C169" s="172" t="s">
        <v>398</v>
      </c>
      <c r="D169" s="180">
        <v>43738</v>
      </c>
    </row>
    <row r="170" spans="1:4" x14ac:dyDescent="0.25">
      <c r="A170" s="168" t="s">
        <v>621</v>
      </c>
      <c r="B170" s="191" t="s">
        <v>622</v>
      </c>
      <c r="C170" s="172" t="s">
        <v>398</v>
      </c>
      <c r="D170" s="180">
        <v>43738</v>
      </c>
    </row>
    <row r="171" spans="1:4" x14ac:dyDescent="0.25">
      <c r="A171" s="1086" t="s">
        <v>312</v>
      </c>
      <c r="B171" s="1087" t="s">
        <v>652</v>
      </c>
      <c r="C171" s="1098" t="s">
        <v>395</v>
      </c>
      <c r="D171" s="1098" t="s">
        <v>396</v>
      </c>
    </row>
    <row r="172" spans="1:4" x14ac:dyDescent="0.25">
      <c r="A172" s="1086"/>
      <c r="B172" s="1087"/>
      <c r="C172" s="1098"/>
      <c r="D172" s="1098"/>
    </row>
    <row r="173" spans="1:4" x14ac:dyDescent="0.25">
      <c r="A173" s="1096"/>
      <c r="B173" s="1097"/>
      <c r="C173" s="1099"/>
      <c r="D173" s="1099"/>
    </row>
    <row r="174" spans="1:4" x14ac:dyDescent="0.25">
      <c r="A174" s="168" t="s">
        <v>623</v>
      </c>
      <c r="B174" s="191">
        <v>394</v>
      </c>
      <c r="C174" s="172" t="s">
        <v>398</v>
      </c>
      <c r="D174" s="180">
        <v>43738</v>
      </c>
    </row>
    <row r="175" spans="1:4" x14ac:dyDescent="0.25">
      <c r="A175" s="168" t="s">
        <v>624</v>
      </c>
      <c r="B175" s="191" t="s">
        <v>625</v>
      </c>
      <c r="C175" s="172" t="s">
        <v>398</v>
      </c>
      <c r="D175" s="180">
        <v>43738</v>
      </c>
    </row>
    <row r="176" spans="1:4" x14ac:dyDescent="0.25">
      <c r="A176" s="168" t="s">
        <v>626</v>
      </c>
      <c r="B176" s="191" t="s">
        <v>627</v>
      </c>
      <c r="C176" s="172" t="s">
        <v>398</v>
      </c>
      <c r="D176" s="180">
        <v>43738</v>
      </c>
    </row>
    <row r="177" spans="1:4" x14ac:dyDescent="0.25">
      <c r="A177" s="168" t="s">
        <v>628</v>
      </c>
      <c r="B177" s="191" t="s">
        <v>629</v>
      </c>
      <c r="C177" s="172" t="s">
        <v>403</v>
      </c>
      <c r="D177" s="172" t="s">
        <v>404</v>
      </c>
    </row>
    <row r="178" spans="1:4" x14ac:dyDescent="0.25">
      <c r="A178" s="168" t="s">
        <v>630</v>
      </c>
      <c r="B178" s="191" t="s">
        <v>631</v>
      </c>
      <c r="C178" s="172" t="s">
        <v>433</v>
      </c>
      <c r="D178" s="180">
        <v>43555</v>
      </c>
    </row>
    <row r="179" spans="1:4" x14ac:dyDescent="0.25">
      <c r="A179" s="168" t="s">
        <v>390</v>
      </c>
      <c r="B179" s="191" t="s">
        <v>632</v>
      </c>
      <c r="C179" s="172" t="s">
        <v>398</v>
      </c>
      <c r="D179" s="180">
        <v>43738</v>
      </c>
    </row>
    <row r="180" spans="1:4" x14ac:dyDescent="0.25">
      <c r="A180" s="168" t="s">
        <v>633</v>
      </c>
      <c r="B180" s="191" t="s">
        <v>634</v>
      </c>
      <c r="C180" s="172" t="s">
        <v>433</v>
      </c>
      <c r="D180" s="180">
        <v>43555</v>
      </c>
    </row>
    <row r="181" spans="1:4" x14ac:dyDescent="0.25">
      <c r="A181" s="168" t="s">
        <v>635</v>
      </c>
      <c r="B181" s="191" t="s">
        <v>636</v>
      </c>
      <c r="C181" s="172" t="s">
        <v>398</v>
      </c>
      <c r="D181" s="180">
        <v>43738</v>
      </c>
    </row>
    <row r="182" spans="1:4" x14ac:dyDescent="0.25">
      <c r="A182" s="168" t="s">
        <v>637</v>
      </c>
      <c r="B182" s="191" t="s">
        <v>638</v>
      </c>
      <c r="C182" s="172" t="s">
        <v>398</v>
      </c>
      <c r="D182" s="180">
        <v>43738</v>
      </c>
    </row>
    <row r="183" spans="1:4" ht="16.5" customHeight="1" x14ac:dyDescent="0.25">
      <c r="A183" s="583" t="s">
        <v>639</v>
      </c>
      <c r="B183" s="580" t="s">
        <v>640</v>
      </c>
      <c r="C183" s="581" t="s">
        <v>398</v>
      </c>
      <c r="D183" s="582">
        <v>43738</v>
      </c>
    </row>
    <row r="184" spans="1:4" x14ac:dyDescent="0.25">
      <c r="A184" s="168" t="s">
        <v>641</v>
      </c>
      <c r="B184" s="191" t="s">
        <v>642</v>
      </c>
      <c r="C184" s="172" t="s">
        <v>398</v>
      </c>
      <c r="D184" s="180">
        <v>43738</v>
      </c>
    </row>
    <row r="185" spans="1:4" x14ac:dyDescent="0.25">
      <c r="A185" s="156"/>
    </row>
  </sheetData>
  <mergeCells count="18">
    <mergeCell ref="C171:C173"/>
    <mergeCell ref="D171:D173"/>
    <mergeCell ref="A131:A133"/>
    <mergeCell ref="B131:B133"/>
    <mergeCell ref="C131:C133"/>
    <mergeCell ref="D131:D133"/>
    <mergeCell ref="A171:A173"/>
    <mergeCell ref="B171:B173"/>
    <mergeCell ref="A81:A83"/>
    <mergeCell ref="B81:B83"/>
    <mergeCell ref="A6:D7"/>
    <mergeCell ref="A1:D5"/>
    <mergeCell ref="A104:A106"/>
    <mergeCell ref="B104:B106"/>
    <mergeCell ref="C104:C106"/>
    <mergeCell ref="D104:D106"/>
    <mergeCell ref="C81:C83"/>
    <mergeCell ref="D81:D83"/>
  </mergeCells>
  <pageMargins left="0.70866141732283472" right="0.70866141732283472" top="0.74803149606299213" bottom="0.74803149606299213" header="0.31496062992125984" footer="0.31496062992125984"/>
  <pageSetup paperSize="9" orientation="landscape" verticalDpi="4294967295" r:id="rId1"/>
  <headerFooter>
    <oddFooter>&amp;LPrepared by: Anesia Cloete (SPO)&amp;C&amp;D&amp;R&amp;N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C5E0B3"/>
    <pageSetUpPr fitToPage="1"/>
  </sheetPr>
  <dimension ref="A1:E48"/>
  <sheetViews>
    <sheetView view="pageBreakPreview" zoomScale="80" zoomScaleNormal="100" zoomScaleSheetLayoutView="80" workbookViewId="0">
      <pane ySplit="3" topLeftCell="A4" activePane="bottomLeft" state="frozen"/>
      <selection pane="bottomLeft" activeCell="B12" sqref="B12"/>
    </sheetView>
  </sheetViews>
  <sheetFormatPr defaultRowHeight="15" x14ac:dyDescent="0.25"/>
  <cols>
    <col min="1" max="1" width="9.7109375" customWidth="1"/>
    <col min="2" max="2" width="53.5703125" customWidth="1"/>
    <col min="3" max="3" width="18.140625" customWidth="1"/>
    <col min="4" max="4" width="18" customWidth="1"/>
    <col min="5" max="5" width="19.7109375" customWidth="1"/>
    <col min="8" max="8" width="9.140625" customWidth="1"/>
  </cols>
  <sheetData>
    <row r="1" spans="1:5" ht="15" customHeight="1" x14ac:dyDescent="0.25">
      <c r="A1" s="699" t="s">
        <v>351</v>
      </c>
      <c r="B1" s="700"/>
      <c r="C1" s="700"/>
      <c r="D1" s="700"/>
      <c r="E1" s="701"/>
    </row>
    <row r="2" spans="1:5" ht="15.75" customHeight="1" x14ac:dyDescent="0.25">
      <c r="A2" s="702"/>
      <c r="B2" s="703"/>
      <c r="C2" s="703"/>
      <c r="D2" s="703"/>
      <c r="E2" s="704"/>
    </row>
    <row r="3" spans="1:5" ht="16.5" customHeight="1" x14ac:dyDescent="0.25">
      <c r="A3" s="72" t="s">
        <v>189</v>
      </c>
      <c r="B3" s="72" t="s">
        <v>190</v>
      </c>
      <c r="C3" s="72" t="s">
        <v>191</v>
      </c>
      <c r="D3" s="72" t="s">
        <v>192</v>
      </c>
      <c r="E3" s="72" t="s">
        <v>193</v>
      </c>
    </row>
    <row r="4" spans="1:5" ht="20.25" customHeight="1" x14ac:dyDescent="0.25">
      <c r="A4" s="113">
        <v>1</v>
      </c>
      <c r="B4" s="114" t="s">
        <v>380</v>
      </c>
      <c r="C4" s="108">
        <v>10</v>
      </c>
      <c r="D4" s="108">
        <v>69</v>
      </c>
      <c r="E4" s="109">
        <f t="shared" ref="E4:E12" si="0">D4+C4</f>
        <v>79</v>
      </c>
    </row>
    <row r="5" spans="1:5" x14ac:dyDescent="0.25">
      <c r="A5" s="106">
        <v>2</v>
      </c>
      <c r="B5" s="115" t="s">
        <v>342</v>
      </c>
      <c r="C5" s="109">
        <v>10</v>
      </c>
      <c r="D5" s="109">
        <v>69</v>
      </c>
      <c r="E5" s="109">
        <f t="shared" si="0"/>
        <v>79</v>
      </c>
    </row>
    <row r="6" spans="1:5" ht="21" customHeight="1" x14ac:dyDescent="0.25">
      <c r="A6" s="106">
        <v>3</v>
      </c>
      <c r="B6" s="107" t="s">
        <v>328</v>
      </c>
      <c r="C6" s="109">
        <v>9</v>
      </c>
      <c r="D6" s="109">
        <v>65</v>
      </c>
      <c r="E6" s="109">
        <f t="shared" si="0"/>
        <v>74</v>
      </c>
    </row>
    <row r="7" spans="1:5" ht="20.25" customHeight="1" x14ac:dyDescent="0.25">
      <c r="A7" s="106">
        <v>4</v>
      </c>
      <c r="B7" s="107" t="s">
        <v>367</v>
      </c>
      <c r="C7" s="109">
        <v>0</v>
      </c>
      <c r="D7" s="116">
        <v>53</v>
      </c>
      <c r="E7" s="116">
        <f t="shared" si="0"/>
        <v>53</v>
      </c>
    </row>
    <row r="8" spans="1:5" ht="18.75" customHeight="1" x14ac:dyDescent="0.25">
      <c r="A8" s="106">
        <v>5</v>
      </c>
      <c r="B8" s="107" t="s">
        <v>194</v>
      </c>
      <c r="C8" s="109">
        <v>0</v>
      </c>
      <c r="D8" s="116">
        <v>3</v>
      </c>
      <c r="E8" s="116">
        <f t="shared" si="0"/>
        <v>3</v>
      </c>
    </row>
    <row r="9" spans="1:5" ht="18.75" customHeight="1" x14ac:dyDescent="0.25">
      <c r="A9" s="106">
        <v>6</v>
      </c>
      <c r="B9" s="107" t="s">
        <v>366</v>
      </c>
      <c r="C9" s="109">
        <v>0</v>
      </c>
      <c r="D9" s="116">
        <v>2</v>
      </c>
      <c r="E9" s="116">
        <f t="shared" si="0"/>
        <v>2</v>
      </c>
    </row>
    <row r="10" spans="1:5" ht="18.75" customHeight="1" x14ac:dyDescent="0.25">
      <c r="A10" s="106">
        <v>7</v>
      </c>
      <c r="B10" s="107" t="s">
        <v>361</v>
      </c>
      <c r="C10" s="109">
        <v>0</v>
      </c>
      <c r="D10" s="116">
        <v>4</v>
      </c>
      <c r="E10" s="116">
        <f t="shared" si="0"/>
        <v>4</v>
      </c>
    </row>
    <row r="11" spans="1:5" x14ac:dyDescent="0.25">
      <c r="A11" s="106">
        <v>8</v>
      </c>
      <c r="B11" s="107" t="s">
        <v>368</v>
      </c>
      <c r="C11" s="109">
        <v>0</v>
      </c>
      <c r="D11" s="116">
        <v>28</v>
      </c>
      <c r="E11" s="116">
        <f t="shared" si="0"/>
        <v>28</v>
      </c>
    </row>
    <row r="12" spans="1:5" ht="21" customHeight="1" x14ac:dyDescent="0.25">
      <c r="A12" s="110">
        <v>9</v>
      </c>
      <c r="B12" s="111" t="s">
        <v>204</v>
      </c>
      <c r="C12" s="112">
        <v>9</v>
      </c>
      <c r="D12" s="117">
        <v>59</v>
      </c>
      <c r="E12" s="245">
        <f t="shared" si="0"/>
        <v>68</v>
      </c>
    </row>
    <row r="13" spans="1:5" ht="21" customHeight="1" x14ac:dyDescent="0.25">
      <c r="A13" s="705"/>
      <c r="B13" s="705"/>
      <c r="C13" s="705"/>
      <c r="D13" s="705"/>
      <c r="E13" s="705"/>
    </row>
    <row r="14" spans="1:5" ht="21" customHeight="1" x14ac:dyDescent="0.25">
      <c r="A14" s="86"/>
      <c r="B14" s="87"/>
      <c r="C14" s="88"/>
      <c r="D14" s="89"/>
      <c r="E14" s="89"/>
    </row>
    <row r="15" spans="1:5" ht="21" customHeight="1" x14ac:dyDescent="0.25">
      <c r="A15" s="86"/>
      <c r="B15" s="87"/>
      <c r="C15" s="88"/>
      <c r="D15" s="89"/>
      <c r="E15" s="89"/>
    </row>
    <row r="16" spans="1:5" x14ac:dyDescent="0.25">
      <c r="A16" s="86"/>
      <c r="B16" s="90"/>
      <c r="C16" s="86"/>
      <c r="D16" s="86"/>
      <c r="E16" s="86"/>
    </row>
    <row r="17" spans="1:5" x14ac:dyDescent="0.25">
      <c r="A17" s="86"/>
      <c r="B17" s="90"/>
      <c r="C17" s="86"/>
      <c r="D17" s="86"/>
      <c r="E17" s="86"/>
    </row>
    <row r="18" spans="1:5" x14ac:dyDescent="0.25">
      <c r="A18" s="23"/>
      <c r="B18" s="23"/>
      <c r="C18" s="23"/>
      <c r="D18" s="23"/>
      <c r="E18" s="23"/>
    </row>
    <row r="19" spans="1:5" x14ac:dyDescent="0.25">
      <c r="A19" s="23"/>
      <c r="B19" s="23"/>
      <c r="C19" s="23"/>
      <c r="D19" s="23"/>
      <c r="E19" s="23"/>
    </row>
    <row r="20" spans="1:5" x14ac:dyDescent="0.25">
      <c r="A20" s="23"/>
      <c r="B20" s="23"/>
      <c r="C20" s="23"/>
      <c r="D20" s="23"/>
      <c r="E20" s="23"/>
    </row>
    <row r="21" spans="1:5" x14ac:dyDescent="0.25">
      <c r="A21" s="23"/>
      <c r="B21" s="23"/>
      <c r="C21" s="23"/>
      <c r="D21" s="23"/>
      <c r="E21" s="23"/>
    </row>
    <row r="22" spans="1:5" x14ac:dyDescent="0.25">
      <c r="A22" s="23"/>
      <c r="B22" s="23"/>
      <c r="C22" s="23"/>
      <c r="D22" s="23"/>
      <c r="E22" s="23"/>
    </row>
    <row r="23" spans="1:5" x14ac:dyDescent="0.25">
      <c r="A23" s="23"/>
      <c r="B23" s="23"/>
      <c r="C23" s="23"/>
      <c r="D23" s="23"/>
      <c r="E23" s="23"/>
    </row>
    <row r="24" spans="1:5" x14ac:dyDescent="0.25">
      <c r="A24" s="23"/>
      <c r="B24" s="23"/>
      <c r="C24" s="23"/>
      <c r="D24" s="23"/>
      <c r="E24" s="23"/>
    </row>
    <row r="25" spans="1:5" x14ac:dyDescent="0.25">
      <c r="A25" s="23"/>
      <c r="B25" s="23"/>
      <c r="C25" s="23"/>
      <c r="D25" s="23"/>
      <c r="E25" s="23"/>
    </row>
    <row r="26" spans="1:5" x14ac:dyDescent="0.25">
      <c r="A26" s="23"/>
      <c r="B26" s="23"/>
      <c r="C26" s="23"/>
      <c r="D26" s="23"/>
      <c r="E26" s="23"/>
    </row>
    <row r="27" spans="1:5" x14ac:dyDescent="0.25">
      <c r="A27" s="23"/>
      <c r="B27" s="23"/>
      <c r="C27" s="23"/>
      <c r="D27" s="23"/>
      <c r="E27" s="23"/>
    </row>
    <row r="28" spans="1:5" x14ac:dyDescent="0.25">
      <c r="A28" s="23"/>
      <c r="B28" s="23"/>
      <c r="C28" s="23"/>
      <c r="D28" s="23"/>
      <c r="E28" s="23"/>
    </row>
    <row r="29" spans="1:5" x14ac:dyDescent="0.25">
      <c r="A29" s="23"/>
      <c r="B29" s="23"/>
      <c r="C29" s="23"/>
      <c r="D29" s="23"/>
      <c r="E29" s="23"/>
    </row>
    <row r="30" spans="1:5" x14ac:dyDescent="0.25">
      <c r="A30" s="23"/>
      <c r="B30" s="23"/>
      <c r="C30" s="23"/>
      <c r="D30" s="23"/>
      <c r="E30" s="23"/>
    </row>
    <row r="31" spans="1:5" x14ac:dyDescent="0.25">
      <c r="A31" s="23"/>
      <c r="B31" s="23"/>
      <c r="C31" s="23"/>
      <c r="D31" s="23"/>
      <c r="E31" s="23"/>
    </row>
    <row r="32" spans="1:5" x14ac:dyDescent="0.25">
      <c r="A32" s="23"/>
      <c r="B32" s="23"/>
      <c r="C32" s="23"/>
      <c r="D32" s="23"/>
      <c r="E32" s="23"/>
    </row>
    <row r="33" spans="1:5" x14ac:dyDescent="0.25">
      <c r="A33" s="23"/>
      <c r="B33" s="23"/>
      <c r="C33" s="23"/>
      <c r="D33" s="23"/>
      <c r="E33" s="23"/>
    </row>
    <row r="34" spans="1:5" x14ac:dyDescent="0.25">
      <c r="A34" s="23"/>
      <c r="B34" s="23"/>
      <c r="C34" s="23"/>
      <c r="D34" s="23"/>
      <c r="E34" s="23"/>
    </row>
    <row r="35" spans="1:5" x14ac:dyDescent="0.25">
      <c r="A35" s="23"/>
      <c r="B35" s="23"/>
      <c r="C35" s="23"/>
      <c r="D35" s="23"/>
      <c r="E35" s="23"/>
    </row>
    <row r="36" spans="1:5" x14ac:dyDescent="0.25">
      <c r="A36" s="23"/>
      <c r="B36" s="23"/>
      <c r="C36" s="23"/>
      <c r="D36" s="23"/>
      <c r="E36" s="23"/>
    </row>
    <row r="37" spans="1:5" x14ac:dyDescent="0.25">
      <c r="A37" s="23"/>
      <c r="B37" s="23"/>
      <c r="C37" s="23"/>
      <c r="D37" s="23"/>
      <c r="E37" s="23"/>
    </row>
    <row r="38" spans="1:5" x14ac:dyDescent="0.25">
      <c r="A38" s="23"/>
      <c r="B38" s="23"/>
      <c r="C38" s="23"/>
      <c r="D38" s="23"/>
      <c r="E38" s="23"/>
    </row>
    <row r="39" spans="1:5" x14ac:dyDescent="0.25">
      <c r="A39" s="23"/>
      <c r="B39" s="23"/>
      <c r="C39" s="23"/>
      <c r="D39" s="23"/>
      <c r="E39" s="23"/>
    </row>
    <row r="40" spans="1:5" x14ac:dyDescent="0.25">
      <c r="A40" s="23"/>
      <c r="B40" s="23"/>
      <c r="C40" s="23"/>
      <c r="D40" s="23"/>
      <c r="E40" s="23"/>
    </row>
    <row r="41" spans="1:5" x14ac:dyDescent="0.25">
      <c r="A41" s="23"/>
      <c r="B41" s="23"/>
      <c r="C41" s="23"/>
      <c r="D41" s="23"/>
      <c r="E41" s="23"/>
    </row>
    <row r="42" spans="1:5" x14ac:dyDescent="0.25">
      <c r="A42" s="23"/>
      <c r="B42" s="23"/>
      <c r="C42" s="23"/>
      <c r="D42" s="23"/>
      <c r="E42" s="23"/>
    </row>
    <row r="43" spans="1:5" x14ac:dyDescent="0.25">
      <c r="A43" s="23"/>
      <c r="B43" s="23"/>
      <c r="C43" s="23"/>
      <c r="D43" s="23"/>
      <c r="E43" s="23"/>
    </row>
    <row r="44" spans="1:5" x14ac:dyDescent="0.25">
      <c r="A44" s="23"/>
      <c r="B44" s="23"/>
      <c r="C44" s="23"/>
      <c r="D44" s="23"/>
      <c r="E44" s="23"/>
    </row>
    <row r="45" spans="1:5" x14ac:dyDescent="0.25">
      <c r="A45" s="23"/>
      <c r="B45" s="23"/>
      <c r="C45" s="23"/>
      <c r="D45" s="23"/>
      <c r="E45" s="23"/>
    </row>
    <row r="46" spans="1:5" x14ac:dyDescent="0.25">
      <c r="A46" s="23"/>
      <c r="B46" s="23"/>
      <c r="C46" s="23"/>
      <c r="D46" s="23"/>
      <c r="E46" s="23"/>
    </row>
    <row r="47" spans="1:5" x14ac:dyDescent="0.25">
      <c r="A47" s="23"/>
      <c r="B47" s="23"/>
      <c r="C47" s="23"/>
      <c r="D47" s="23"/>
      <c r="E47" s="23"/>
    </row>
    <row r="48" spans="1:5" x14ac:dyDescent="0.25">
      <c r="A48" s="23"/>
      <c r="B48" s="23"/>
      <c r="C48" s="23"/>
      <c r="D48" s="23"/>
      <c r="E48" s="23"/>
    </row>
  </sheetData>
  <mergeCells count="2">
    <mergeCell ref="A1:E2"/>
    <mergeCell ref="A13:E13"/>
  </mergeCells>
  <conditionalFormatting sqref="G7">
    <cfRule type="colorScale" priority="1">
      <colorScale>
        <cfvo type="min"/>
        <cfvo type="percentile" val="50"/>
        <cfvo type="max"/>
        <color rgb="FFF8696B"/>
        <color rgb="FFFCFCFF"/>
        <color rgb="FF5A8AC6"/>
      </colorScale>
    </cfRule>
  </conditionalFormatting>
  <pageMargins left="0.70866141732283472" right="0.70866141732283472" top="0.74803149606299213" bottom="0.74803149606299213" header="0.31496062992125984" footer="0.31496062992125984"/>
  <pageSetup scale="89" orientation="landscape" verticalDpi="4294967295" r:id="rId1"/>
  <headerFooter>
    <oddFooter>&amp;LPrepared by: Anesia Cloete (SPO)&amp;C&amp;D&amp;R&amp;N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59999389629810485"/>
  </sheetPr>
  <dimension ref="A1:T122"/>
  <sheetViews>
    <sheetView view="pageBreakPreview" zoomScale="80" zoomScaleNormal="100" zoomScaleSheetLayoutView="80" workbookViewId="0">
      <pane ySplit="9" topLeftCell="A75" activePane="bottomLeft" state="frozen"/>
      <selection pane="bottomLeft" activeCell="F57" sqref="F57:L57"/>
    </sheetView>
  </sheetViews>
  <sheetFormatPr defaultColWidth="27.7109375" defaultRowHeight="15" x14ac:dyDescent="0.25"/>
  <cols>
    <col min="1" max="1" width="4.28515625" customWidth="1"/>
    <col min="2" max="2" width="12.85546875" customWidth="1"/>
    <col min="3" max="3" width="27.140625" customWidth="1"/>
    <col min="4" max="4" width="8.85546875" customWidth="1"/>
    <col min="5" max="5" width="15.5703125" customWidth="1"/>
    <col min="6" max="6" width="8.140625" customWidth="1"/>
    <col min="7" max="8" width="8.5703125" customWidth="1"/>
    <col min="9" max="9" width="8.28515625" customWidth="1"/>
    <col min="10" max="10" width="9.140625" customWidth="1"/>
    <col min="11" max="11" width="12.85546875" customWidth="1"/>
    <col min="12" max="12" width="9.85546875" customWidth="1"/>
  </cols>
  <sheetData>
    <row r="1" spans="1:13" x14ac:dyDescent="0.25">
      <c r="A1" s="706"/>
      <c r="B1" s="707"/>
      <c r="C1" s="707"/>
      <c r="D1" s="707"/>
      <c r="E1" s="707"/>
      <c r="F1" s="707"/>
      <c r="G1" s="707"/>
      <c r="H1" s="707"/>
      <c r="I1" s="707"/>
      <c r="J1" s="707"/>
      <c r="K1" s="707"/>
      <c r="L1" s="708"/>
    </row>
    <row r="2" spans="1:13" x14ac:dyDescent="0.25">
      <c r="A2" s="709"/>
      <c r="B2" s="637"/>
      <c r="C2" s="637"/>
      <c r="D2" s="637"/>
      <c r="E2" s="637"/>
      <c r="F2" s="637"/>
      <c r="G2" s="637"/>
      <c r="H2" s="637"/>
      <c r="I2" s="637"/>
      <c r="J2" s="637"/>
      <c r="K2" s="637"/>
      <c r="L2" s="710"/>
    </row>
    <row r="3" spans="1:13" x14ac:dyDescent="0.25">
      <c r="A3" s="709"/>
      <c r="B3" s="637"/>
      <c r="C3" s="637"/>
      <c r="D3" s="637"/>
      <c r="E3" s="637"/>
      <c r="F3" s="637"/>
      <c r="G3" s="637"/>
      <c r="H3" s="637"/>
      <c r="I3" s="637"/>
      <c r="J3" s="637"/>
      <c r="K3" s="637"/>
      <c r="L3" s="710"/>
    </row>
    <row r="4" spans="1:13" x14ac:dyDescent="0.25">
      <c r="A4" s="709"/>
      <c r="B4" s="637"/>
      <c r="C4" s="637"/>
      <c r="D4" s="637"/>
      <c r="E4" s="637"/>
      <c r="F4" s="637"/>
      <c r="G4" s="637"/>
      <c r="H4" s="637"/>
      <c r="I4" s="637"/>
      <c r="J4" s="637"/>
      <c r="K4" s="637"/>
      <c r="L4" s="710"/>
    </row>
    <row r="5" spans="1:13" x14ac:dyDescent="0.25">
      <c r="A5" s="711"/>
      <c r="B5" s="712"/>
      <c r="C5" s="712"/>
      <c r="D5" s="712"/>
      <c r="E5" s="712"/>
      <c r="F5" s="712"/>
      <c r="G5" s="712"/>
      <c r="H5" s="712"/>
      <c r="I5" s="712"/>
      <c r="J5" s="712"/>
      <c r="K5" s="712"/>
      <c r="L5" s="713"/>
    </row>
    <row r="6" spans="1:13" ht="18.75" customHeight="1" x14ac:dyDescent="0.25">
      <c r="A6" s="736" t="s">
        <v>779</v>
      </c>
      <c r="B6" s="737"/>
      <c r="C6" s="737"/>
      <c r="D6" s="737"/>
      <c r="E6" s="737"/>
      <c r="F6" s="737"/>
      <c r="G6" s="737"/>
      <c r="H6" s="737"/>
      <c r="I6" s="737"/>
      <c r="J6" s="737"/>
      <c r="K6" s="737"/>
      <c r="L6" s="738"/>
    </row>
    <row r="7" spans="1:13" ht="15" customHeight="1" x14ac:dyDescent="0.25">
      <c r="A7" s="739"/>
      <c r="B7" s="740"/>
      <c r="C7" s="740"/>
      <c r="D7" s="740"/>
      <c r="E7" s="740"/>
      <c r="F7" s="740"/>
      <c r="G7" s="740"/>
      <c r="H7" s="740"/>
      <c r="I7" s="740"/>
      <c r="J7" s="740"/>
      <c r="K7" s="740"/>
      <c r="L7" s="741"/>
    </row>
    <row r="8" spans="1:13" ht="15.75" customHeight="1" x14ac:dyDescent="0.25">
      <c r="A8" s="742" t="s">
        <v>1</v>
      </c>
      <c r="B8" s="743"/>
      <c r="C8" s="743"/>
      <c r="D8" s="743"/>
      <c r="E8" s="743"/>
      <c r="F8" s="743"/>
      <c r="G8" s="743"/>
      <c r="H8" s="743"/>
      <c r="I8" s="743"/>
      <c r="J8" s="743"/>
      <c r="K8" s="743"/>
      <c r="L8" s="744"/>
    </row>
    <row r="9" spans="1:13" ht="57" customHeight="1" x14ac:dyDescent="0.25">
      <c r="A9" s="32" t="s">
        <v>3</v>
      </c>
      <c r="B9" s="32" t="s">
        <v>4</v>
      </c>
      <c r="C9" s="32" t="s">
        <v>195</v>
      </c>
      <c r="D9" s="32" t="s">
        <v>206</v>
      </c>
      <c r="E9" s="32" t="s">
        <v>359</v>
      </c>
      <c r="F9" s="32" t="s">
        <v>5</v>
      </c>
      <c r="G9" s="32" t="s">
        <v>208</v>
      </c>
      <c r="H9" s="32" t="s">
        <v>8</v>
      </c>
      <c r="I9" s="32" t="s">
        <v>9</v>
      </c>
      <c r="J9" s="32" t="s">
        <v>367</v>
      </c>
      <c r="K9" s="32" t="s">
        <v>354</v>
      </c>
      <c r="L9" s="32" t="s">
        <v>203</v>
      </c>
      <c r="M9" s="24"/>
    </row>
    <row r="10" spans="1:13" ht="51" x14ac:dyDescent="0.25">
      <c r="A10" s="103">
        <v>0</v>
      </c>
      <c r="B10" s="104" t="s">
        <v>210</v>
      </c>
      <c r="C10" s="104" t="s">
        <v>211</v>
      </c>
      <c r="D10" s="99" t="s">
        <v>212</v>
      </c>
      <c r="E10" s="91" t="s">
        <v>213</v>
      </c>
      <c r="F10" s="745" t="s">
        <v>221</v>
      </c>
      <c r="G10" s="746"/>
      <c r="H10" s="746"/>
      <c r="I10" s="746"/>
      <c r="J10" s="746"/>
      <c r="K10" s="746"/>
      <c r="L10" s="747"/>
    </row>
    <row r="11" spans="1:13" x14ac:dyDescent="0.25">
      <c r="A11" s="748" t="s">
        <v>214</v>
      </c>
      <c r="B11" s="749"/>
      <c r="C11" s="749"/>
      <c r="D11" s="749"/>
      <c r="E11" s="750"/>
      <c r="F11" s="717" t="s">
        <v>333</v>
      </c>
      <c r="G11" s="718"/>
      <c r="H11" s="718"/>
      <c r="I11" s="718"/>
      <c r="J11" s="718"/>
      <c r="K11" s="718"/>
      <c r="L11" s="719"/>
    </row>
    <row r="12" spans="1:13" x14ac:dyDescent="0.25">
      <c r="A12" s="714"/>
      <c r="B12" s="715"/>
      <c r="C12" s="715"/>
      <c r="D12" s="715"/>
      <c r="E12" s="715"/>
      <c r="F12" s="715"/>
      <c r="G12" s="715"/>
      <c r="H12" s="715"/>
      <c r="I12" s="715"/>
      <c r="J12" s="715"/>
      <c r="K12" s="715"/>
      <c r="L12" s="716"/>
    </row>
    <row r="13" spans="1:13" ht="20.25" customHeight="1" x14ac:dyDescent="0.25">
      <c r="A13" s="648" t="s">
        <v>14</v>
      </c>
      <c r="B13" s="649"/>
      <c r="C13" s="649"/>
      <c r="D13" s="649"/>
      <c r="E13" s="649"/>
      <c r="F13" s="649"/>
      <c r="G13" s="649"/>
      <c r="H13" s="649"/>
      <c r="I13" s="649"/>
      <c r="J13" s="649"/>
      <c r="K13" s="649"/>
      <c r="L13" s="723"/>
    </row>
    <row r="14" spans="1:13" ht="51" x14ac:dyDescent="0.25">
      <c r="A14" s="32" t="s">
        <v>3</v>
      </c>
      <c r="B14" s="32" t="s">
        <v>4</v>
      </c>
      <c r="C14" s="32" t="s">
        <v>195</v>
      </c>
      <c r="D14" s="32" t="s">
        <v>206</v>
      </c>
      <c r="E14" s="32" t="s">
        <v>359</v>
      </c>
      <c r="F14" s="32" t="s">
        <v>5</v>
      </c>
      <c r="G14" s="32" t="s">
        <v>208</v>
      </c>
      <c r="H14" s="32" t="s">
        <v>8</v>
      </c>
      <c r="I14" s="32" t="s">
        <v>9</v>
      </c>
      <c r="J14" s="32" t="s">
        <v>367</v>
      </c>
      <c r="K14" s="32" t="s">
        <v>354</v>
      </c>
      <c r="L14" s="32" t="s">
        <v>203</v>
      </c>
    </row>
    <row r="15" spans="1:13" ht="61.5" customHeight="1" x14ac:dyDescent="0.25">
      <c r="A15" s="34">
        <f>A10+1</f>
        <v>1</v>
      </c>
      <c r="B15" s="35" t="s">
        <v>215</v>
      </c>
      <c r="C15" s="35" t="s">
        <v>216</v>
      </c>
      <c r="D15" s="36" t="s">
        <v>212</v>
      </c>
      <c r="E15" s="37" t="s">
        <v>213</v>
      </c>
      <c r="F15" s="36" t="s">
        <v>13</v>
      </c>
      <c r="G15" s="36" t="s">
        <v>13</v>
      </c>
      <c r="H15" s="36" t="s">
        <v>13</v>
      </c>
      <c r="I15" s="36" t="s">
        <v>13</v>
      </c>
      <c r="J15" s="36" t="s">
        <v>13</v>
      </c>
      <c r="K15" s="51" t="s">
        <v>357</v>
      </c>
      <c r="L15" s="148"/>
      <c r="M15" s="147"/>
    </row>
    <row r="16" spans="1:13" ht="217.5" customHeight="1" x14ac:dyDescent="0.25">
      <c r="A16" s="38">
        <f>A15+1</f>
        <v>2</v>
      </c>
      <c r="B16" s="39" t="s">
        <v>217</v>
      </c>
      <c r="C16" s="39" t="s">
        <v>218</v>
      </c>
      <c r="D16" s="30" t="s">
        <v>212</v>
      </c>
      <c r="E16" s="30" t="s">
        <v>213</v>
      </c>
      <c r="F16" s="30" t="s">
        <v>13</v>
      </c>
      <c r="G16" s="30" t="s">
        <v>13</v>
      </c>
      <c r="H16" s="30" t="s">
        <v>13</v>
      </c>
      <c r="I16" s="30" t="s">
        <v>13</v>
      </c>
      <c r="J16" s="36" t="s">
        <v>13</v>
      </c>
      <c r="K16" s="51" t="s">
        <v>357</v>
      </c>
      <c r="L16" s="148" t="s">
        <v>381</v>
      </c>
      <c r="M16" s="147"/>
    </row>
    <row r="17" spans="1:14" ht="48" customHeight="1" x14ac:dyDescent="0.25">
      <c r="A17" s="138">
        <v>0</v>
      </c>
      <c r="B17" s="40" t="s">
        <v>219</v>
      </c>
      <c r="C17" s="40" t="s">
        <v>220</v>
      </c>
      <c r="D17" s="25" t="s">
        <v>212</v>
      </c>
      <c r="E17" s="25" t="s">
        <v>213</v>
      </c>
      <c r="F17" s="733" t="s">
        <v>221</v>
      </c>
      <c r="G17" s="734"/>
      <c r="H17" s="734"/>
      <c r="I17" s="734"/>
      <c r="J17" s="734"/>
      <c r="K17" s="734"/>
      <c r="L17" s="735"/>
      <c r="N17" s="26"/>
    </row>
    <row r="18" spans="1:14" ht="63.75" customHeight="1" x14ac:dyDescent="0.25">
      <c r="A18" s="74">
        <v>0</v>
      </c>
      <c r="B18" s="55" t="s">
        <v>222</v>
      </c>
      <c r="C18" s="55" t="s">
        <v>355</v>
      </c>
      <c r="D18" s="55" t="s">
        <v>212</v>
      </c>
      <c r="E18" s="22" t="s">
        <v>213</v>
      </c>
      <c r="F18" s="752" t="s">
        <v>371</v>
      </c>
      <c r="G18" s="753"/>
      <c r="H18" s="753"/>
      <c r="I18" s="753"/>
      <c r="J18" s="753"/>
      <c r="K18" s="753"/>
      <c r="L18" s="754"/>
      <c r="M18" s="75"/>
      <c r="N18" s="76"/>
    </row>
    <row r="19" spans="1:14" ht="60.75" customHeight="1" x14ac:dyDescent="0.25">
      <c r="A19" s="34">
        <v>3</v>
      </c>
      <c r="B19" s="16" t="s">
        <v>223</v>
      </c>
      <c r="C19" s="41" t="s">
        <v>224</v>
      </c>
      <c r="D19" s="28" t="s">
        <v>212</v>
      </c>
      <c r="E19" s="93" t="s">
        <v>213</v>
      </c>
      <c r="F19" s="27" t="s">
        <v>13</v>
      </c>
      <c r="G19" s="27" t="s">
        <v>13</v>
      </c>
      <c r="H19" s="27" t="s">
        <v>13</v>
      </c>
      <c r="I19" s="27" t="s">
        <v>13</v>
      </c>
      <c r="J19" s="27" t="s">
        <v>13</v>
      </c>
      <c r="K19" s="51" t="s">
        <v>357</v>
      </c>
      <c r="L19" s="148" t="s">
        <v>382</v>
      </c>
    </row>
    <row r="20" spans="1:14" x14ac:dyDescent="0.25">
      <c r="A20" s="720" t="s">
        <v>214</v>
      </c>
      <c r="B20" s="721"/>
      <c r="C20" s="721"/>
      <c r="D20" s="721"/>
      <c r="E20" s="722"/>
      <c r="F20" s="42">
        <v>3</v>
      </c>
      <c r="G20" s="42">
        <v>3</v>
      </c>
      <c r="H20" s="42">
        <v>3</v>
      </c>
      <c r="I20" s="42">
        <v>3</v>
      </c>
      <c r="J20" s="42">
        <v>3</v>
      </c>
      <c r="K20" s="42">
        <v>3</v>
      </c>
      <c r="L20" s="42">
        <v>0</v>
      </c>
    </row>
    <row r="21" spans="1:14" ht="51" x14ac:dyDescent="0.25">
      <c r="A21" s="43" t="s">
        <v>3</v>
      </c>
      <c r="B21" s="43" t="s">
        <v>37</v>
      </c>
      <c r="C21" s="43" t="s">
        <v>197</v>
      </c>
      <c r="D21" s="43" t="s">
        <v>206</v>
      </c>
      <c r="E21" s="43" t="s">
        <v>207</v>
      </c>
      <c r="F21" s="43" t="s">
        <v>5</v>
      </c>
      <c r="G21" s="43" t="s">
        <v>208</v>
      </c>
      <c r="H21" s="43" t="s">
        <v>8</v>
      </c>
      <c r="I21" s="43" t="s">
        <v>9</v>
      </c>
      <c r="J21" s="43" t="s">
        <v>367</v>
      </c>
      <c r="K21" s="43" t="s">
        <v>10</v>
      </c>
      <c r="L21" s="43" t="s">
        <v>209</v>
      </c>
    </row>
    <row r="22" spans="1:14" ht="63.75" customHeight="1" x14ac:dyDescent="0.25">
      <c r="A22" s="44">
        <f>A19+1</f>
        <v>4</v>
      </c>
      <c r="B22" s="14" t="s">
        <v>225</v>
      </c>
      <c r="C22" s="41" t="s">
        <v>226</v>
      </c>
      <c r="D22" s="45" t="s">
        <v>227</v>
      </c>
      <c r="E22" s="93" t="s">
        <v>228</v>
      </c>
      <c r="F22" s="46" t="s">
        <v>229</v>
      </c>
      <c r="G22" s="29" t="s">
        <v>13</v>
      </c>
      <c r="H22" s="27" t="s">
        <v>13</v>
      </c>
      <c r="I22" s="27" t="s">
        <v>13</v>
      </c>
      <c r="J22" s="27" t="s">
        <v>13</v>
      </c>
      <c r="K22" s="79" t="s">
        <v>357</v>
      </c>
      <c r="L22" s="148"/>
    </row>
    <row r="23" spans="1:14" x14ac:dyDescent="0.25">
      <c r="A23" s="720" t="s">
        <v>214</v>
      </c>
      <c r="B23" s="721"/>
      <c r="C23" s="721"/>
      <c r="D23" s="721"/>
      <c r="E23" s="722"/>
      <c r="F23" s="42">
        <v>1</v>
      </c>
      <c r="G23" s="42">
        <v>1</v>
      </c>
      <c r="H23" s="42">
        <v>1</v>
      </c>
      <c r="I23" s="42">
        <v>1</v>
      </c>
      <c r="J23" s="42">
        <v>1</v>
      </c>
      <c r="K23" s="42">
        <v>1</v>
      </c>
      <c r="L23" s="42"/>
    </row>
    <row r="24" spans="1:14" x14ac:dyDescent="0.25">
      <c r="A24" s="139"/>
      <c r="B24" s="47"/>
      <c r="C24" s="47"/>
      <c r="D24" s="47"/>
      <c r="E24" s="47"/>
      <c r="F24" s="48"/>
      <c r="G24" s="48"/>
      <c r="H24" s="48"/>
      <c r="I24" s="48"/>
      <c r="J24" s="48"/>
      <c r="K24" s="48"/>
      <c r="L24" s="140"/>
    </row>
    <row r="25" spans="1:14" ht="16.5" customHeight="1" x14ac:dyDescent="0.25">
      <c r="A25" s="648" t="s">
        <v>41</v>
      </c>
      <c r="B25" s="649"/>
      <c r="C25" s="649"/>
      <c r="D25" s="649"/>
      <c r="E25" s="649"/>
      <c r="F25" s="649"/>
      <c r="G25" s="649"/>
      <c r="H25" s="649"/>
      <c r="I25" s="649"/>
      <c r="J25" s="649"/>
      <c r="K25" s="649"/>
      <c r="L25" s="723"/>
    </row>
    <row r="26" spans="1:14" ht="51" x14ac:dyDescent="0.25">
      <c r="A26" s="32" t="s">
        <v>3</v>
      </c>
      <c r="B26" s="32" t="s">
        <v>4</v>
      </c>
      <c r="C26" s="32" t="s">
        <v>195</v>
      </c>
      <c r="D26" s="32" t="s">
        <v>206</v>
      </c>
      <c r="E26" s="32" t="s">
        <v>353</v>
      </c>
      <c r="F26" s="32" t="s">
        <v>5</v>
      </c>
      <c r="G26" s="32" t="s">
        <v>208</v>
      </c>
      <c r="H26" s="32" t="s">
        <v>8</v>
      </c>
      <c r="I26" s="32" t="s">
        <v>9</v>
      </c>
      <c r="J26" s="32" t="s">
        <v>198</v>
      </c>
      <c r="K26" s="32" t="s">
        <v>354</v>
      </c>
      <c r="L26" s="32" t="s">
        <v>203</v>
      </c>
    </row>
    <row r="27" spans="1:14" ht="28.5" customHeight="1" x14ac:dyDescent="0.25">
      <c r="A27" s="727">
        <v>0</v>
      </c>
      <c r="B27" s="728"/>
      <c r="C27" s="728"/>
      <c r="D27" s="728"/>
      <c r="E27" s="728"/>
      <c r="F27" s="728"/>
      <c r="G27" s="728"/>
      <c r="H27" s="728"/>
      <c r="I27" s="728"/>
      <c r="J27" s="728"/>
      <c r="K27" s="728"/>
      <c r="L27" s="729"/>
    </row>
    <row r="28" spans="1:14" ht="51" x14ac:dyDescent="0.25">
      <c r="A28" s="43" t="s">
        <v>3</v>
      </c>
      <c r="B28" s="43" t="s">
        <v>37</v>
      </c>
      <c r="C28" s="43" t="s">
        <v>197</v>
      </c>
      <c r="D28" s="43" t="s">
        <v>206</v>
      </c>
      <c r="E28" s="43" t="s">
        <v>359</v>
      </c>
      <c r="F28" s="43" t="s">
        <v>5</v>
      </c>
      <c r="G28" s="43" t="s">
        <v>208</v>
      </c>
      <c r="H28" s="43" t="s">
        <v>8</v>
      </c>
      <c r="I28" s="43" t="s">
        <v>9</v>
      </c>
      <c r="J28" s="43" t="s">
        <v>367</v>
      </c>
      <c r="K28" s="43" t="s">
        <v>10</v>
      </c>
      <c r="L28" s="43" t="s">
        <v>209</v>
      </c>
    </row>
    <row r="29" spans="1:14" x14ac:dyDescent="0.25">
      <c r="A29" s="727">
        <v>0</v>
      </c>
      <c r="B29" s="728"/>
      <c r="C29" s="728"/>
      <c r="D29" s="728"/>
      <c r="E29" s="728"/>
      <c r="F29" s="728"/>
      <c r="G29" s="728"/>
      <c r="H29" s="728"/>
      <c r="I29" s="728"/>
      <c r="J29" s="728"/>
      <c r="K29" s="728"/>
      <c r="L29" s="729"/>
    </row>
    <row r="30" spans="1:14" x14ac:dyDescent="0.25">
      <c r="A30" s="714"/>
      <c r="B30" s="715"/>
      <c r="C30" s="715"/>
      <c r="D30" s="715"/>
      <c r="E30" s="715"/>
      <c r="F30" s="715"/>
      <c r="G30" s="715"/>
      <c r="H30" s="715"/>
      <c r="I30" s="715"/>
      <c r="J30" s="715"/>
      <c r="K30" s="715"/>
      <c r="L30" s="716"/>
    </row>
    <row r="31" spans="1:14" ht="18.75" customHeight="1" x14ac:dyDescent="0.25">
      <c r="A31" s="648" t="s">
        <v>52</v>
      </c>
      <c r="B31" s="649"/>
      <c r="C31" s="649"/>
      <c r="D31" s="649"/>
      <c r="E31" s="649"/>
      <c r="F31" s="649"/>
      <c r="G31" s="649"/>
      <c r="H31" s="649"/>
      <c r="I31" s="649"/>
      <c r="J31" s="649"/>
      <c r="K31" s="649"/>
      <c r="L31" s="723"/>
    </row>
    <row r="32" spans="1:14" ht="51" x14ac:dyDescent="0.25">
      <c r="A32" s="32" t="s">
        <v>3</v>
      </c>
      <c r="B32" s="32" t="s">
        <v>4</v>
      </c>
      <c r="C32" s="32" t="s">
        <v>195</v>
      </c>
      <c r="D32" s="32" t="s">
        <v>206</v>
      </c>
      <c r="E32" s="32" t="s">
        <v>359</v>
      </c>
      <c r="F32" s="32" t="s">
        <v>5</v>
      </c>
      <c r="G32" s="32" t="s">
        <v>208</v>
      </c>
      <c r="H32" s="32" t="s">
        <v>8</v>
      </c>
      <c r="I32" s="32" t="s">
        <v>9</v>
      </c>
      <c r="J32" s="32" t="s">
        <v>198</v>
      </c>
      <c r="K32" s="32" t="s">
        <v>354</v>
      </c>
      <c r="L32" s="32" t="s">
        <v>203</v>
      </c>
    </row>
    <row r="33" spans="1:12" x14ac:dyDescent="0.25">
      <c r="A33" s="727">
        <v>0</v>
      </c>
      <c r="B33" s="728"/>
      <c r="C33" s="728"/>
      <c r="D33" s="728"/>
      <c r="E33" s="728"/>
      <c r="F33" s="728"/>
      <c r="G33" s="728"/>
      <c r="H33" s="728"/>
      <c r="I33" s="728"/>
      <c r="J33" s="728"/>
      <c r="K33" s="728"/>
      <c r="L33" s="729"/>
    </row>
    <row r="34" spans="1:12" ht="51" x14ac:dyDescent="0.25">
      <c r="A34" s="43" t="s">
        <v>3</v>
      </c>
      <c r="B34" s="43" t="s">
        <v>37</v>
      </c>
      <c r="C34" s="43" t="s">
        <v>197</v>
      </c>
      <c r="D34" s="43" t="s">
        <v>206</v>
      </c>
      <c r="E34" s="43" t="s">
        <v>359</v>
      </c>
      <c r="F34" s="43" t="s">
        <v>5</v>
      </c>
      <c r="G34" s="43" t="s">
        <v>208</v>
      </c>
      <c r="H34" s="43" t="s">
        <v>8</v>
      </c>
      <c r="I34" s="43" t="s">
        <v>9</v>
      </c>
      <c r="J34" s="43" t="s">
        <v>367</v>
      </c>
      <c r="K34" s="43" t="s">
        <v>10</v>
      </c>
      <c r="L34" s="43" t="s">
        <v>209</v>
      </c>
    </row>
    <row r="35" spans="1:12" ht="34.5" customHeight="1" x14ac:dyDescent="0.25">
      <c r="A35" s="727">
        <v>0</v>
      </c>
      <c r="B35" s="728"/>
      <c r="C35" s="728"/>
      <c r="D35" s="728"/>
      <c r="E35" s="728"/>
      <c r="F35" s="728"/>
      <c r="G35" s="728"/>
      <c r="H35" s="728"/>
      <c r="I35" s="728"/>
      <c r="J35" s="728"/>
      <c r="K35" s="728"/>
      <c r="L35" s="729"/>
    </row>
    <row r="36" spans="1:12" x14ac:dyDescent="0.25">
      <c r="A36" s="648" t="s">
        <v>79</v>
      </c>
      <c r="B36" s="649"/>
      <c r="C36" s="649"/>
      <c r="D36" s="649"/>
      <c r="E36" s="649"/>
      <c r="F36" s="649"/>
      <c r="G36" s="649"/>
      <c r="H36" s="649"/>
      <c r="I36" s="649"/>
      <c r="J36" s="649"/>
      <c r="K36" s="649"/>
      <c r="L36" s="723"/>
    </row>
    <row r="37" spans="1:12" ht="51" x14ac:dyDescent="0.25">
      <c r="A37" s="32" t="s">
        <v>3</v>
      </c>
      <c r="B37" s="32" t="s">
        <v>4</v>
      </c>
      <c r="C37" s="32" t="s">
        <v>195</v>
      </c>
      <c r="D37" s="32" t="s">
        <v>206</v>
      </c>
      <c r="E37" s="32" t="s">
        <v>359</v>
      </c>
      <c r="F37" s="32" t="s">
        <v>5</v>
      </c>
      <c r="G37" s="32" t="s">
        <v>208</v>
      </c>
      <c r="H37" s="32" t="s">
        <v>8</v>
      </c>
      <c r="I37" s="32" t="s">
        <v>9</v>
      </c>
      <c r="J37" s="32" t="s">
        <v>367</v>
      </c>
      <c r="K37" s="32" t="s">
        <v>354</v>
      </c>
      <c r="L37" s="32" t="s">
        <v>203</v>
      </c>
    </row>
    <row r="38" spans="1:12" ht="58.5" customHeight="1" x14ac:dyDescent="0.25">
      <c r="A38" s="34">
        <v>5</v>
      </c>
      <c r="B38" s="35" t="s">
        <v>233</v>
      </c>
      <c r="C38" s="35" t="s">
        <v>329</v>
      </c>
      <c r="D38" s="36" t="s">
        <v>212</v>
      </c>
      <c r="E38" s="22" t="s">
        <v>234</v>
      </c>
      <c r="F38" s="37" t="s">
        <v>235</v>
      </c>
      <c r="G38" s="30" t="s">
        <v>13</v>
      </c>
      <c r="H38" s="30" t="s">
        <v>13</v>
      </c>
      <c r="I38" s="30" t="s">
        <v>13</v>
      </c>
      <c r="J38" s="30" t="s">
        <v>13</v>
      </c>
      <c r="K38" s="96" t="s">
        <v>357</v>
      </c>
      <c r="L38" s="56"/>
    </row>
    <row r="39" spans="1:12" ht="102" customHeight="1" x14ac:dyDescent="0.25">
      <c r="A39" s="34">
        <v>6</v>
      </c>
      <c r="B39" s="35" t="s">
        <v>236</v>
      </c>
      <c r="C39" s="39" t="s">
        <v>237</v>
      </c>
      <c r="D39" s="36" t="s">
        <v>212</v>
      </c>
      <c r="E39" s="51" t="s">
        <v>213</v>
      </c>
      <c r="F39" s="37" t="s">
        <v>235</v>
      </c>
      <c r="G39" s="30" t="s">
        <v>13</v>
      </c>
      <c r="H39" s="30" t="s">
        <v>13</v>
      </c>
      <c r="I39" s="30" t="s">
        <v>13</v>
      </c>
      <c r="J39" s="30" t="s">
        <v>13</v>
      </c>
      <c r="K39" s="52" t="s">
        <v>330</v>
      </c>
      <c r="L39" s="56"/>
    </row>
    <row r="40" spans="1:12" ht="71.25" customHeight="1" x14ac:dyDescent="0.25">
      <c r="A40" s="34">
        <v>7</v>
      </c>
      <c r="B40" s="35" t="s">
        <v>238</v>
      </c>
      <c r="C40" s="39" t="s">
        <v>239</v>
      </c>
      <c r="D40" s="36" t="s">
        <v>212</v>
      </c>
      <c r="E40" s="51" t="s">
        <v>213</v>
      </c>
      <c r="F40" s="36" t="s">
        <v>235</v>
      </c>
      <c r="G40" s="30" t="s">
        <v>13</v>
      </c>
      <c r="H40" s="30" t="s">
        <v>13</v>
      </c>
      <c r="I40" s="30" t="s">
        <v>13</v>
      </c>
      <c r="J40" s="30" t="s">
        <v>13</v>
      </c>
      <c r="K40" s="77" t="s">
        <v>357</v>
      </c>
      <c r="L40" s="56"/>
    </row>
    <row r="41" spans="1:12" ht="73.5" customHeight="1" x14ac:dyDescent="0.25">
      <c r="A41" s="38">
        <f t="shared" ref="A41:A50" si="0">A40+1</f>
        <v>8</v>
      </c>
      <c r="B41" s="39" t="s">
        <v>240</v>
      </c>
      <c r="C41" s="39" t="s">
        <v>241</v>
      </c>
      <c r="D41" s="39" t="s">
        <v>212</v>
      </c>
      <c r="E41" s="52" t="s">
        <v>242</v>
      </c>
      <c r="F41" s="30" t="s">
        <v>235</v>
      </c>
      <c r="G41" s="30" t="s">
        <v>13</v>
      </c>
      <c r="H41" s="30" t="s">
        <v>13</v>
      </c>
      <c r="I41" s="30" t="s">
        <v>13</v>
      </c>
      <c r="J41" s="30" t="s">
        <v>13</v>
      </c>
      <c r="K41" s="77" t="s">
        <v>357</v>
      </c>
      <c r="L41" s="56"/>
    </row>
    <row r="42" spans="1:12" ht="76.5" customHeight="1" x14ac:dyDescent="0.25">
      <c r="A42" s="34">
        <f t="shared" si="0"/>
        <v>9</v>
      </c>
      <c r="B42" s="35" t="s">
        <v>243</v>
      </c>
      <c r="C42" s="39" t="s">
        <v>244</v>
      </c>
      <c r="D42" s="36" t="s">
        <v>212</v>
      </c>
      <c r="E42" s="22" t="s">
        <v>245</v>
      </c>
      <c r="F42" s="36" t="s">
        <v>235</v>
      </c>
      <c r="G42" s="30" t="s">
        <v>13</v>
      </c>
      <c r="H42" s="30" t="s">
        <v>13</v>
      </c>
      <c r="I42" s="30" t="s">
        <v>13</v>
      </c>
      <c r="J42" s="30" t="s">
        <v>13</v>
      </c>
      <c r="K42" s="77" t="s">
        <v>357</v>
      </c>
      <c r="L42" s="56"/>
    </row>
    <row r="43" spans="1:12" ht="64.5" customHeight="1" x14ac:dyDescent="0.25">
      <c r="A43" s="74">
        <v>0</v>
      </c>
      <c r="B43" s="55" t="s">
        <v>246</v>
      </c>
      <c r="C43" s="82" t="s">
        <v>247</v>
      </c>
      <c r="D43" s="56" t="s">
        <v>212</v>
      </c>
      <c r="E43" s="22" t="s">
        <v>213</v>
      </c>
      <c r="F43" s="730" t="s">
        <v>372</v>
      </c>
      <c r="G43" s="731"/>
      <c r="H43" s="731"/>
      <c r="I43" s="731"/>
      <c r="J43" s="731"/>
      <c r="K43" s="731"/>
      <c r="L43" s="732"/>
    </row>
    <row r="44" spans="1:12" ht="97.5" customHeight="1" x14ac:dyDescent="0.25">
      <c r="A44" s="34">
        <v>10</v>
      </c>
      <c r="B44" s="35" t="s">
        <v>248</v>
      </c>
      <c r="C44" s="35" t="s">
        <v>249</v>
      </c>
      <c r="D44" s="35" t="s">
        <v>212</v>
      </c>
      <c r="E44" s="36" t="s">
        <v>213</v>
      </c>
      <c r="F44" s="36" t="s">
        <v>235</v>
      </c>
      <c r="G44" s="30" t="s">
        <v>13</v>
      </c>
      <c r="H44" s="30" t="s">
        <v>13</v>
      </c>
      <c r="I44" s="30" t="s">
        <v>13</v>
      </c>
      <c r="J44" s="30" t="s">
        <v>13</v>
      </c>
      <c r="K44" s="77" t="s">
        <v>357</v>
      </c>
      <c r="L44" s="141"/>
    </row>
    <row r="45" spans="1:12" ht="63.75" x14ac:dyDescent="0.25">
      <c r="A45" s="53">
        <f t="shared" si="0"/>
        <v>11</v>
      </c>
      <c r="B45" s="54" t="s">
        <v>250</v>
      </c>
      <c r="C45" s="54" t="s">
        <v>251</v>
      </c>
      <c r="D45" s="50" t="s">
        <v>212</v>
      </c>
      <c r="E45" s="50"/>
      <c r="F45" s="50" t="s">
        <v>235</v>
      </c>
      <c r="G45" s="30" t="s">
        <v>13</v>
      </c>
      <c r="H45" s="30" t="s">
        <v>13</v>
      </c>
      <c r="I45" s="30" t="s">
        <v>13</v>
      </c>
      <c r="J45" s="30" t="s">
        <v>13</v>
      </c>
      <c r="K45" s="77" t="s">
        <v>357</v>
      </c>
      <c r="L45" s="141"/>
    </row>
    <row r="46" spans="1:12" ht="49.5" customHeight="1" x14ac:dyDescent="0.25">
      <c r="A46" s="34">
        <f t="shared" si="0"/>
        <v>12</v>
      </c>
      <c r="B46" s="35" t="s">
        <v>252</v>
      </c>
      <c r="C46" s="35" t="s">
        <v>253</v>
      </c>
      <c r="D46" s="36" t="s">
        <v>212</v>
      </c>
      <c r="E46" s="37" t="s">
        <v>213</v>
      </c>
      <c r="F46" s="36" t="s">
        <v>235</v>
      </c>
      <c r="G46" s="30" t="s">
        <v>13</v>
      </c>
      <c r="H46" s="30" t="s">
        <v>13</v>
      </c>
      <c r="I46" s="30" t="s">
        <v>13</v>
      </c>
      <c r="J46" s="30" t="s">
        <v>13</v>
      </c>
      <c r="K46" s="77" t="s">
        <v>357</v>
      </c>
      <c r="L46" s="141"/>
    </row>
    <row r="47" spans="1:12" ht="126.75" customHeight="1" x14ac:dyDescent="0.25">
      <c r="A47" s="34">
        <f t="shared" si="0"/>
        <v>13</v>
      </c>
      <c r="B47" s="35" t="s">
        <v>254</v>
      </c>
      <c r="C47" s="35" t="s">
        <v>255</v>
      </c>
      <c r="D47" s="36" t="s">
        <v>212</v>
      </c>
      <c r="E47" s="22" t="s">
        <v>256</v>
      </c>
      <c r="F47" s="30" t="s">
        <v>235</v>
      </c>
      <c r="G47" s="30" t="s">
        <v>13</v>
      </c>
      <c r="H47" s="30" t="s">
        <v>13</v>
      </c>
      <c r="I47" s="30" t="s">
        <v>13</v>
      </c>
      <c r="J47" s="30" t="s">
        <v>13</v>
      </c>
      <c r="K47" s="77" t="s">
        <v>357</v>
      </c>
      <c r="L47" s="141"/>
    </row>
    <row r="48" spans="1:12" ht="38.25" x14ac:dyDescent="0.25">
      <c r="A48" s="74">
        <v>0</v>
      </c>
      <c r="B48" s="55" t="s">
        <v>257</v>
      </c>
      <c r="C48" s="55" t="s">
        <v>258</v>
      </c>
      <c r="D48" s="56" t="s">
        <v>212</v>
      </c>
      <c r="E48" s="22" t="s">
        <v>213</v>
      </c>
      <c r="F48" s="730" t="s">
        <v>370</v>
      </c>
      <c r="G48" s="731"/>
      <c r="H48" s="731"/>
      <c r="I48" s="731"/>
      <c r="J48" s="731"/>
      <c r="K48" s="731"/>
      <c r="L48" s="732"/>
    </row>
    <row r="49" spans="1:20" ht="63.75" x14ac:dyDescent="0.25">
      <c r="A49" s="34">
        <v>14</v>
      </c>
      <c r="B49" s="35" t="s">
        <v>259</v>
      </c>
      <c r="C49" s="35" t="s">
        <v>260</v>
      </c>
      <c r="D49" s="36" t="s">
        <v>212</v>
      </c>
      <c r="E49" s="37" t="s">
        <v>213</v>
      </c>
      <c r="F49" s="36" t="s">
        <v>235</v>
      </c>
      <c r="G49" s="30" t="s">
        <v>13</v>
      </c>
      <c r="H49" s="30" t="s">
        <v>13</v>
      </c>
      <c r="I49" s="30" t="s">
        <v>13</v>
      </c>
      <c r="J49" s="30" t="s">
        <v>13</v>
      </c>
      <c r="K49" s="51" t="s">
        <v>205</v>
      </c>
      <c r="L49" s="142"/>
    </row>
    <row r="50" spans="1:20" ht="76.5" x14ac:dyDescent="0.25">
      <c r="A50" s="34">
        <f t="shared" si="0"/>
        <v>15</v>
      </c>
      <c r="B50" s="35" t="s">
        <v>261</v>
      </c>
      <c r="C50" s="35" t="s">
        <v>262</v>
      </c>
      <c r="D50" s="36" t="s">
        <v>212</v>
      </c>
      <c r="E50" s="37" t="s">
        <v>213</v>
      </c>
      <c r="F50" s="36" t="s">
        <v>235</v>
      </c>
      <c r="G50" s="30" t="s">
        <v>13</v>
      </c>
      <c r="H50" s="30" t="s">
        <v>13</v>
      </c>
      <c r="I50" s="30" t="s">
        <v>13</v>
      </c>
      <c r="J50" s="30" t="s">
        <v>13</v>
      </c>
      <c r="K50" s="51" t="s">
        <v>357</v>
      </c>
      <c r="L50" s="143"/>
    </row>
    <row r="51" spans="1:20" x14ac:dyDescent="0.25">
      <c r="A51" s="714" t="s">
        <v>214</v>
      </c>
      <c r="B51" s="715"/>
      <c r="C51" s="715"/>
      <c r="D51" s="715"/>
      <c r="E51" s="716"/>
      <c r="F51" s="42">
        <v>11</v>
      </c>
      <c r="G51" s="42">
        <v>11</v>
      </c>
      <c r="H51" s="42">
        <v>11</v>
      </c>
      <c r="I51" s="57">
        <v>11</v>
      </c>
      <c r="J51" s="42">
        <v>11</v>
      </c>
      <c r="K51" s="42">
        <v>10</v>
      </c>
      <c r="L51" s="42"/>
    </row>
    <row r="52" spans="1:20" ht="51" x14ac:dyDescent="0.25">
      <c r="A52" s="43" t="s">
        <v>3</v>
      </c>
      <c r="B52" s="43" t="s">
        <v>37</v>
      </c>
      <c r="C52" s="43" t="s">
        <v>197</v>
      </c>
      <c r="D52" s="43" t="s">
        <v>206</v>
      </c>
      <c r="E52" s="43" t="s">
        <v>359</v>
      </c>
      <c r="F52" s="43" t="s">
        <v>5</v>
      </c>
      <c r="G52" s="43" t="s">
        <v>208</v>
      </c>
      <c r="H52" s="43"/>
      <c r="I52" s="43" t="s">
        <v>8</v>
      </c>
      <c r="J52" s="43" t="s">
        <v>367</v>
      </c>
      <c r="K52" s="43" t="s">
        <v>10</v>
      </c>
      <c r="L52" s="43" t="s">
        <v>203</v>
      </c>
    </row>
    <row r="53" spans="1:20" ht="63.75" customHeight="1" x14ac:dyDescent="0.25">
      <c r="A53" s="74">
        <v>0</v>
      </c>
      <c r="B53" s="55" t="s">
        <v>263</v>
      </c>
      <c r="C53" s="55" t="s">
        <v>264</v>
      </c>
      <c r="D53" s="56" t="s">
        <v>212</v>
      </c>
      <c r="E53" s="22" t="s">
        <v>213</v>
      </c>
      <c r="F53" s="752" t="s">
        <v>373</v>
      </c>
      <c r="G53" s="753"/>
      <c r="H53" s="753"/>
      <c r="I53" s="753"/>
      <c r="J53" s="753"/>
      <c r="K53" s="753"/>
      <c r="L53" s="754"/>
    </row>
    <row r="54" spans="1:20" ht="63.75" x14ac:dyDescent="0.25">
      <c r="A54" s="38">
        <f>A50+1</f>
        <v>16</v>
      </c>
      <c r="B54" s="35" t="s">
        <v>265</v>
      </c>
      <c r="C54" s="39" t="s">
        <v>266</v>
      </c>
      <c r="D54" s="36" t="s">
        <v>212</v>
      </c>
      <c r="E54" s="37" t="s">
        <v>213</v>
      </c>
      <c r="F54" s="30" t="s">
        <v>13</v>
      </c>
      <c r="G54" s="30" t="s">
        <v>13</v>
      </c>
      <c r="H54" s="30" t="s">
        <v>13</v>
      </c>
      <c r="I54" s="30" t="s">
        <v>13</v>
      </c>
      <c r="J54" s="30" t="s">
        <v>13</v>
      </c>
      <c r="K54" s="77" t="s">
        <v>357</v>
      </c>
      <c r="L54" s="56"/>
    </row>
    <row r="55" spans="1:20" ht="63.75" x14ac:dyDescent="0.25">
      <c r="A55" s="38">
        <f>A54+1</f>
        <v>17</v>
      </c>
      <c r="B55" s="35" t="s">
        <v>267</v>
      </c>
      <c r="C55" s="39" t="s">
        <v>268</v>
      </c>
      <c r="D55" s="36" t="s">
        <v>212</v>
      </c>
      <c r="E55" s="102" t="s">
        <v>269</v>
      </c>
      <c r="F55" s="30" t="s">
        <v>13</v>
      </c>
      <c r="G55" s="30" t="s">
        <v>13</v>
      </c>
      <c r="H55" s="30" t="s">
        <v>13</v>
      </c>
      <c r="I55" s="30" t="s">
        <v>13</v>
      </c>
      <c r="J55" s="30" t="s">
        <v>13</v>
      </c>
      <c r="K55" s="77" t="s">
        <v>357</v>
      </c>
      <c r="L55" s="56"/>
    </row>
    <row r="56" spans="1:20" ht="54.75" customHeight="1" x14ac:dyDescent="0.25">
      <c r="A56" s="38">
        <f>A55+1</f>
        <v>18</v>
      </c>
      <c r="B56" s="39" t="s">
        <v>270</v>
      </c>
      <c r="C56" s="39" t="s">
        <v>271</v>
      </c>
      <c r="D56" s="30" t="s">
        <v>212</v>
      </c>
      <c r="E56" s="50" t="s">
        <v>213</v>
      </c>
      <c r="F56" s="30" t="s">
        <v>13</v>
      </c>
      <c r="G56" s="30" t="s">
        <v>13</v>
      </c>
      <c r="H56" s="30" t="s">
        <v>13</v>
      </c>
      <c r="I56" s="30" t="s">
        <v>13</v>
      </c>
      <c r="J56" s="30" t="s">
        <v>13</v>
      </c>
      <c r="K56" s="77" t="s">
        <v>357</v>
      </c>
      <c r="L56" s="56"/>
      <c r="N56" s="751"/>
      <c r="O56" s="751"/>
      <c r="P56" s="751"/>
      <c r="Q56" s="751"/>
      <c r="R56" s="751"/>
      <c r="S56" s="751"/>
      <c r="T56" s="751"/>
    </row>
    <row r="57" spans="1:20" ht="66.75" customHeight="1" x14ac:dyDescent="0.25">
      <c r="A57" s="81">
        <v>0</v>
      </c>
      <c r="B57" s="55" t="s">
        <v>272</v>
      </c>
      <c r="C57" s="82" t="s">
        <v>332</v>
      </c>
      <c r="D57" s="56" t="s">
        <v>212</v>
      </c>
      <c r="E57" s="22" t="s">
        <v>213</v>
      </c>
      <c r="F57" s="730" t="s">
        <v>331</v>
      </c>
      <c r="G57" s="731"/>
      <c r="H57" s="731"/>
      <c r="I57" s="731"/>
      <c r="J57" s="731"/>
      <c r="K57" s="731"/>
      <c r="L57" s="732"/>
    </row>
    <row r="58" spans="1:20" ht="205.5" customHeight="1" x14ac:dyDescent="0.25">
      <c r="A58" s="58">
        <f>A56+1</f>
        <v>19</v>
      </c>
      <c r="B58" s="16" t="s">
        <v>273</v>
      </c>
      <c r="C58" s="41" t="s">
        <v>274</v>
      </c>
      <c r="D58" s="28" t="s">
        <v>212</v>
      </c>
      <c r="E58" s="93" t="s">
        <v>213</v>
      </c>
      <c r="F58" s="30" t="s">
        <v>13</v>
      </c>
      <c r="G58" s="30" t="s">
        <v>13</v>
      </c>
      <c r="H58" s="30" t="s">
        <v>13</v>
      </c>
      <c r="I58" s="30" t="s">
        <v>13</v>
      </c>
      <c r="J58" s="30" t="s">
        <v>13</v>
      </c>
      <c r="K58" s="105" t="s">
        <v>360</v>
      </c>
      <c r="L58" s="105"/>
    </row>
    <row r="59" spans="1:20" x14ac:dyDescent="0.25">
      <c r="A59" s="720" t="s">
        <v>214</v>
      </c>
      <c r="B59" s="721"/>
      <c r="C59" s="721"/>
      <c r="D59" s="721"/>
      <c r="E59" s="722"/>
      <c r="F59" s="101">
        <v>4</v>
      </c>
      <c r="G59" s="101">
        <v>4</v>
      </c>
      <c r="H59" s="101">
        <v>4</v>
      </c>
      <c r="I59" s="57">
        <v>4</v>
      </c>
      <c r="J59" s="57">
        <v>4</v>
      </c>
      <c r="K59" s="100">
        <v>4</v>
      </c>
      <c r="L59" s="42">
        <v>0</v>
      </c>
    </row>
    <row r="60" spans="1:20" x14ac:dyDescent="0.25">
      <c r="A60" s="139"/>
      <c r="B60" s="47"/>
      <c r="C60" s="47"/>
      <c r="D60" s="47"/>
      <c r="E60" s="47"/>
      <c r="F60" s="48"/>
      <c r="G60" s="48"/>
      <c r="H60" s="48"/>
      <c r="I60" s="48"/>
      <c r="J60" s="48"/>
      <c r="K60" s="48"/>
      <c r="L60" s="140"/>
    </row>
    <row r="61" spans="1:20" ht="17.25" customHeight="1" x14ac:dyDescent="0.25">
      <c r="A61" s="648" t="s">
        <v>106</v>
      </c>
      <c r="B61" s="649"/>
      <c r="C61" s="649"/>
      <c r="D61" s="649"/>
      <c r="E61" s="649"/>
      <c r="F61" s="649"/>
      <c r="G61" s="649"/>
      <c r="H61" s="649"/>
      <c r="I61" s="649"/>
      <c r="J61" s="649"/>
      <c r="K61" s="649"/>
      <c r="L61" s="723"/>
    </row>
    <row r="62" spans="1:20" ht="51" x14ac:dyDescent="0.25">
      <c r="A62" s="32" t="s">
        <v>3</v>
      </c>
      <c r="B62" s="32" t="s">
        <v>4</v>
      </c>
      <c r="C62" s="32" t="s">
        <v>195</v>
      </c>
      <c r="D62" s="32" t="s">
        <v>206</v>
      </c>
      <c r="E62" s="32" t="s">
        <v>359</v>
      </c>
      <c r="F62" s="32" t="s">
        <v>5</v>
      </c>
      <c r="G62" s="32" t="s">
        <v>208</v>
      </c>
      <c r="H62" s="32" t="s">
        <v>8</v>
      </c>
      <c r="I62" s="32" t="s">
        <v>9</v>
      </c>
      <c r="J62" s="32" t="s">
        <v>367</v>
      </c>
      <c r="K62" s="32" t="s">
        <v>354</v>
      </c>
      <c r="L62" s="32" t="s">
        <v>203</v>
      </c>
    </row>
    <row r="63" spans="1:20" ht="60.75" customHeight="1" x14ac:dyDescent="0.25">
      <c r="A63" s="34">
        <v>20</v>
      </c>
      <c r="B63" s="35" t="s">
        <v>275</v>
      </c>
      <c r="C63" s="35" t="s">
        <v>276</v>
      </c>
      <c r="D63" s="36" t="s">
        <v>212</v>
      </c>
      <c r="E63" s="37" t="s">
        <v>213</v>
      </c>
      <c r="F63" s="36" t="s">
        <v>356</v>
      </c>
      <c r="G63" s="30" t="s">
        <v>13</v>
      </c>
      <c r="H63" s="30" t="s">
        <v>13</v>
      </c>
      <c r="I63" s="30" t="s">
        <v>13</v>
      </c>
      <c r="J63" s="118" t="s">
        <v>201</v>
      </c>
      <c r="K63" s="92" t="s">
        <v>357</v>
      </c>
      <c r="L63" s="144"/>
    </row>
    <row r="64" spans="1:20" ht="63.75" x14ac:dyDescent="0.25">
      <c r="A64" s="34">
        <f>A63+1</f>
        <v>21</v>
      </c>
      <c r="B64" s="35" t="s">
        <v>278</v>
      </c>
      <c r="C64" s="39" t="s">
        <v>279</v>
      </c>
      <c r="D64" s="36" t="s">
        <v>212</v>
      </c>
      <c r="E64" s="37" t="s">
        <v>213</v>
      </c>
      <c r="F64" s="36" t="s">
        <v>356</v>
      </c>
      <c r="G64" s="30" t="s">
        <v>13</v>
      </c>
      <c r="H64" s="30" t="s">
        <v>13</v>
      </c>
      <c r="I64" s="30" t="s">
        <v>13</v>
      </c>
      <c r="J64" s="118" t="s">
        <v>201</v>
      </c>
      <c r="K64" s="77" t="s">
        <v>357</v>
      </c>
      <c r="L64" s="144"/>
    </row>
    <row r="65" spans="1:13" ht="63.75" x14ac:dyDescent="0.25">
      <c r="A65" s="34">
        <f>A64+1</f>
        <v>22</v>
      </c>
      <c r="B65" s="35" t="s">
        <v>280</v>
      </c>
      <c r="C65" s="39" t="s">
        <v>281</v>
      </c>
      <c r="D65" s="36" t="s">
        <v>212</v>
      </c>
      <c r="E65" s="37" t="s">
        <v>213</v>
      </c>
      <c r="F65" s="36" t="s">
        <v>356</v>
      </c>
      <c r="G65" s="30" t="s">
        <v>13</v>
      </c>
      <c r="H65" s="30" t="s">
        <v>13</v>
      </c>
      <c r="I65" s="30" t="s">
        <v>13</v>
      </c>
      <c r="J65" s="118" t="s">
        <v>201</v>
      </c>
      <c r="K65" s="77" t="s">
        <v>357</v>
      </c>
      <c r="L65" s="144"/>
    </row>
    <row r="66" spans="1:13" ht="63.75" x14ac:dyDescent="0.25">
      <c r="A66" s="34">
        <f>A65+1</f>
        <v>23</v>
      </c>
      <c r="B66" s="35" t="s">
        <v>282</v>
      </c>
      <c r="C66" s="39" t="s">
        <v>283</v>
      </c>
      <c r="D66" s="36" t="s">
        <v>212</v>
      </c>
      <c r="E66" s="37" t="s">
        <v>213</v>
      </c>
      <c r="F66" s="36" t="s">
        <v>356</v>
      </c>
      <c r="G66" s="30" t="s">
        <v>13</v>
      </c>
      <c r="H66" s="30" t="s">
        <v>13</v>
      </c>
      <c r="I66" s="30" t="s">
        <v>13</v>
      </c>
      <c r="J66" s="118" t="s">
        <v>201</v>
      </c>
      <c r="K66" s="77" t="s">
        <v>357</v>
      </c>
      <c r="L66" s="144"/>
    </row>
    <row r="67" spans="1:13" ht="51" customHeight="1" x14ac:dyDescent="0.25">
      <c r="A67" s="33">
        <f>A66+1</f>
        <v>24</v>
      </c>
      <c r="B67" s="16" t="s">
        <v>284</v>
      </c>
      <c r="C67" s="41" t="s">
        <v>285</v>
      </c>
      <c r="D67" s="28" t="s">
        <v>212</v>
      </c>
      <c r="E67" s="93" t="s">
        <v>213</v>
      </c>
      <c r="F67" s="36" t="s">
        <v>356</v>
      </c>
      <c r="G67" s="30" t="s">
        <v>13</v>
      </c>
      <c r="H67" s="30" t="s">
        <v>13</v>
      </c>
      <c r="I67" s="30" t="s">
        <v>13</v>
      </c>
      <c r="J67" s="118" t="s">
        <v>201</v>
      </c>
      <c r="K67" s="78" t="s">
        <v>357</v>
      </c>
      <c r="L67" s="144"/>
    </row>
    <row r="68" spans="1:13" x14ac:dyDescent="0.25">
      <c r="A68" s="720" t="s">
        <v>214</v>
      </c>
      <c r="B68" s="721"/>
      <c r="C68" s="721"/>
      <c r="D68" s="721"/>
      <c r="E68" s="722"/>
      <c r="F68" s="42">
        <v>5</v>
      </c>
      <c r="G68" s="42">
        <v>5</v>
      </c>
      <c r="H68" s="42">
        <v>5</v>
      </c>
      <c r="I68" s="57">
        <v>5</v>
      </c>
      <c r="J68" s="42">
        <v>5</v>
      </c>
      <c r="K68" s="42">
        <v>5</v>
      </c>
      <c r="L68" s="42">
        <f>SUM(K63:K67)</f>
        <v>0</v>
      </c>
    </row>
    <row r="69" spans="1:13" x14ac:dyDescent="0.25">
      <c r="A69" s="139"/>
      <c r="B69" s="47"/>
      <c r="C69" s="47"/>
      <c r="D69" s="47"/>
      <c r="E69" s="47"/>
      <c r="F69" s="49"/>
      <c r="G69" s="49"/>
      <c r="H69" s="49"/>
      <c r="I69" s="49"/>
      <c r="J69" s="49"/>
      <c r="K69" s="49"/>
      <c r="L69" s="145"/>
    </row>
    <row r="70" spans="1:13" ht="18.75" customHeight="1" x14ac:dyDescent="0.25">
      <c r="A70" s="724" t="s">
        <v>135</v>
      </c>
      <c r="B70" s="725"/>
      <c r="C70" s="725"/>
      <c r="D70" s="725"/>
      <c r="E70" s="725"/>
      <c r="F70" s="725"/>
      <c r="G70" s="725"/>
      <c r="H70" s="725"/>
      <c r="I70" s="725"/>
      <c r="J70" s="725"/>
      <c r="K70" s="725"/>
      <c r="L70" s="726"/>
    </row>
    <row r="71" spans="1:13" ht="51" x14ac:dyDescent="0.25">
      <c r="A71" s="32" t="s">
        <v>3</v>
      </c>
      <c r="B71" s="32" t="s">
        <v>4</v>
      </c>
      <c r="C71" s="32" t="s">
        <v>195</v>
      </c>
      <c r="D71" s="32" t="s">
        <v>206</v>
      </c>
      <c r="E71" s="32" t="s">
        <v>359</v>
      </c>
      <c r="F71" s="32" t="s">
        <v>5</v>
      </c>
      <c r="G71" s="32" t="s">
        <v>208</v>
      </c>
      <c r="H71" s="32" t="s">
        <v>8</v>
      </c>
      <c r="I71" s="32" t="s">
        <v>9</v>
      </c>
      <c r="J71" s="32" t="s">
        <v>367</v>
      </c>
      <c r="K71" s="32" t="s">
        <v>354</v>
      </c>
      <c r="L71" s="32" t="s">
        <v>203</v>
      </c>
    </row>
    <row r="72" spans="1:13" ht="69.75" customHeight="1" x14ac:dyDescent="0.25">
      <c r="A72" s="34">
        <v>25</v>
      </c>
      <c r="B72" s="35" t="s">
        <v>286</v>
      </c>
      <c r="C72" s="35" t="s">
        <v>287</v>
      </c>
      <c r="D72" s="35" t="s">
        <v>288</v>
      </c>
      <c r="E72" s="37" t="s">
        <v>289</v>
      </c>
      <c r="F72" s="36" t="s">
        <v>277</v>
      </c>
      <c r="G72" s="30" t="s">
        <v>13</v>
      </c>
      <c r="H72" s="30" t="s">
        <v>13</v>
      </c>
      <c r="I72" s="30" t="s">
        <v>13</v>
      </c>
      <c r="J72" s="30" t="s">
        <v>13</v>
      </c>
      <c r="K72" s="51" t="s">
        <v>358</v>
      </c>
      <c r="L72" s="36"/>
    </row>
    <row r="73" spans="1:13" ht="52.5" customHeight="1" x14ac:dyDescent="0.25">
      <c r="A73" s="34">
        <v>26</v>
      </c>
      <c r="B73" s="35" t="s">
        <v>290</v>
      </c>
      <c r="C73" s="39" t="s">
        <v>291</v>
      </c>
      <c r="D73" s="35" t="s">
        <v>288</v>
      </c>
      <c r="E73" s="37" t="s">
        <v>289</v>
      </c>
      <c r="F73" s="36" t="s">
        <v>277</v>
      </c>
      <c r="G73" s="30" t="s">
        <v>13</v>
      </c>
      <c r="H73" s="30" t="s">
        <v>13</v>
      </c>
      <c r="I73" s="30" t="s">
        <v>13</v>
      </c>
      <c r="J73" s="30" t="s">
        <v>13</v>
      </c>
      <c r="K73" s="51" t="s">
        <v>358</v>
      </c>
      <c r="L73" s="36"/>
    </row>
    <row r="74" spans="1:13" ht="63.75" x14ac:dyDescent="0.25">
      <c r="A74" s="34">
        <v>27</v>
      </c>
      <c r="B74" s="35" t="s">
        <v>292</v>
      </c>
      <c r="C74" s="39" t="s">
        <v>293</v>
      </c>
      <c r="D74" s="39" t="s">
        <v>288</v>
      </c>
      <c r="E74" s="50" t="s">
        <v>289</v>
      </c>
      <c r="F74" s="36" t="s">
        <v>277</v>
      </c>
      <c r="G74" s="30" t="s">
        <v>13</v>
      </c>
      <c r="H74" s="30" t="s">
        <v>13</v>
      </c>
      <c r="I74" s="30" t="s">
        <v>13</v>
      </c>
      <c r="J74" s="30" t="s">
        <v>13</v>
      </c>
      <c r="K74" s="51" t="s">
        <v>358</v>
      </c>
      <c r="L74" s="36"/>
    </row>
    <row r="75" spans="1:13" ht="63.75" x14ac:dyDescent="0.25">
      <c r="A75" s="33">
        <f>A74+1</f>
        <v>28</v>
      </c>
      <c r="B75" s="16" t="s">
        <v>294</v>
      </c>
      <c r="C75" s="41" t="s">
        <v>295</v>
      </c>
      <c r="D75" s="41" t="s">
        <v>288</v>
      </c>
      <c r="E75" s="59" t="s">
        <v>289</v>
      </c>
      <c r="F75" s="36" t="s">
        <v>277</v>
      </c>
      <c r="G75" s="30" t="s">
        <v>13</v>
      </c>
      <c r="H75" s="30" t="s">
        <v>13</v>
      </c>
      <c r="I75" s="30" t="s">
        <v>13</v>
      </c>
      <c r="J75" s="30" t="s">
        <v>13</v>
      </c>
      <c r="K75" s="51" t="s">
        <v>358</v>
      </c>
      <c r="L75" s="36"/>
    </row>
    <row r="76" spans="1:13" x14ac:dyDescent="0.25">
      <c r="A76" s="720" t="s">
        <v>214</v>
      </c>
      <c r="B76" s="721"/>
      <c r="C76" s="721"/>
      <c r="D76" s="721"/>
      <c r="E76" s="722"/>
      <c r="F76" s="42">
        <v>4</v>
      </c>
      <c r="G76" s="42">
        <v>4</v>
      </c>
      <c r="H76" s="42">
        <v>4</v>
      </c>
      <c r="I76" s="42">
        <v>4</v>
      </c>
      <c r="J76" s="42">
        <v>4</v>
      </c>
      <c r="K76" s="42">
        <v>4</v>
      </c>
      <c r="L76" s="42">
        <f>SUM(K72:K75)</f>
        <v>0</v>
      </c>
    </row>
    <row r="77" spans="1:13" x14ac:dyDescent="0.25">
      <c r="A77" s="714"/>
      <c r="B77" s="715"/>
      <c r="C77" s="715"/>
      <c r="D77" s="715"/>
      <c r="E77" s="715"/>
      <c r="F77" s="715"/>
      <c r="G77" s="715"/>
      <c r="H77" s="715"/>
      <c r="I77" s="715"/>
      <c r="J77" s="715"/>
      <c r="K77" s="715"/>
      <c r="L77" s="716"/>
    </row>
    <row r="78" spans="1:13" x14ac:dyDescent="0.25">
      <c r="A78" s="648" t="s">
        <v>158</v>
      </c>
      <c r="B78" s="649"/>
      <c r="C78" s="649"/>
      <c r="D78" s="649"/>
      <c r="E78" s="649"/>
      <c r="F78" s="649"/>
      <c r="G78" s="649"/>
      <c r="H78" s="649"/>
      <c r="I78" s="649"/>
      <c r="J78" s="649"/>
      <c r="K78" s="649"/>
      <c r="L78" s="723"/>
    </row>
    <row r="79" spans="1:13" ht="51" x14ac:dyDescent="0.25">
      <c r="A79" s="32" t="s">
        <v>3</v>
      </c>
      <c r="B79" s="32" t="s">
        <v>4</v>
      </c>
      <c r="C79" s="32" t="s">
        <v>195</v>
      </c>
      <c r="D79" s="32" t="s">
        <v>206</v>
      </c>
      <c r="E79" s="32" t="s">
        <v>359</v>
      </c>
      <c r="F79" s="32" t="s">
        <v>5</v>
      </c>
      <c r="G79" s="32" t="s">
        <v>208</v>
      </c>
      <c r="H79" s="32" t="s">
        <v>8</v>
      </c>
      <c r="I79" s="32" t="s">
        <v>9</v>
      </c>
      <c r="J79" s="32" t="s">
        <v>367</v>
      </c>
      <c r="K79" s="32" t="s">
        <v>354</v>
      </c>
      <c r="L79" s="32" t="s">
        <v>203</v>
      </c>
    </row>
    <row r="80" spans="1:13" ht="36" customHeight="1" x14ac:dyDescent="0.25">
      <c r="A80" s="727">
        <v>0</v>
      </c>
      <c r="B80" s="728"/>
      <c r="C80" s="728"/>
      <c r="D80" s="728"/>
      <c r="E80" s="728"/>
      <c r="F80" s="728"/>
      <c r="G80" s="728"/>
      <c r="H80" s="728"/>
      <c r="I80" s="728"/>
      <c r="J80" s="728"/>
      <c r="K80" s="728"/>
      <c r="L80" s="729"/>
      <c r="M80" s="73"/>
    </row>
    <row r="81" spans="1:12" ht="51" x14ac:dyDescent="0.25">
      <c r="A81" s="43" t="s">
        <v>3</v>
      </c>
      <c r="B81" s="43" t="s">
        <v>4</v>
      </c>
      <c r="C81" s="43" t="s">
        <v>195</v>
      </c>
      <c r="D81" s="43" t="s">
        <v>206</v>
      </c>
      <c r="E81" s="43" t="s">
        <v>359</v>
      </c>
      <c r="F81" s="43" t="s">
        <v>5</v>
      </c>
      <c r="G81" s="43" t="s">
        <v>208</v>
      </c>
      <c r="H81" s="43" t="s">
        <v>8</v>
      </c>
      <c r="I81" s="43" t="s">
        <v>9</v>
      </c>
      <c r="J81" s="43" t="s">
        <v>367</v>
      </c>
      <c r="K81" s="43" t="s">
        <v>354</v>
      </c>
      <c r="L81" s="43" t="s">
        <v>203</v>
      </c>
    </row>
    <row r="82" spans="1:12" x14ac:dyDescent="0.25">
      <c r="A82" s="727">
        <v>0</v>
      </c>
      <c r="B82" s="728"/>
      <c r="C82" s="728"/>
      <c r="D82" s="728"/>
      <c r="E82" s="728"/>
      <c r="F82" s="728"/>
      <c r="G82" s="728"/>
      <c r="H82" s="728"/>
      <c r="I82" s="728"/>
      <c r="J82" s="728"/>
      <c r="K82" s="728"/>
      <c r="L82" s="729"/>
    </row>
    <row r="83" spans="1:12" x14ac:dyDescent="0.25">
      <c r="A83" s="720" t="s">
        <v>214</v>
      </c>
      <c r="B83" s="721"/>
      <c r="C83" s="721"/>
      <c r="D83" s="721"/>
      <c r="E83" s="722"/>
      <c r="F83" s="80">
        <f t="shared" ref="F83:L83" si="1">SUM(F11+F20+F23+A27+A29+A33+A35+F51+F59+F68+F76+A80+A82)</f>
        <v>28</v>
      </c>
      <c r="G83" s="80">
        <f t="shared" si="1"/>
        <v>28</v>
      </c>
      <c r="H83" s="80">
        <f t="shared" si="1"/>
        <v>28</v>
      </c>
      <c r="I83" s="80">
        <f t="shared" si="1"/>
        <v>28</v>
      </c>
      <c r="J83" s="80">
        <f t="shared" si="1"/>
        <v>28</v>
      </c>
      <c r="K83" s="80">
        <f t="shared" si="1"/>
        <v>27</v>
      </c>
      <c r="L83" s="80">
        <f t="shared" si="1"/>
        <v>0</v>
      </c>
    </row>
    <row r="84" spans="1:12" x14ac:dyDescent="0.25">
      <c r="A84" s="60"/>
      <c r="B84" s="60"/>
      <c r="C84" s="60"/>
      <c r="D84" s="60"/>
      <c r="E84" s="60"/>
      <c r="F84" s="60"/>
      <c r="G84" s="60"/>
      <c r="H84" s="60"/>
      <c r="I84" s="60"/>
      <c r="J84" s="60"/>
      <c r="K84" s="60"/>
      <c r="L84" s="60"/>
    </row>
    <row r="85" spans="1:12" x14ac:dyDescent="0.25">
      <c r="A85" s="60"/>
      <c r="B85" s="60"/>
      <c r="C85" s="60"/>
      <c r="D85" s="60"/>
      <c r="E85" s="60"/>
      <c r="F85" s="60"/>
      <c r="G85" s="60"/>
      <c r="H85" s="60"/>
      <c r="I85" s="60"/>
      <c r="J85" s="60"/>
      <c r="K85" s="60"/>
      <c r="L85" s="60"/>
    </row>
    <row r="86" spans="1:12" x14ac:dyDescent="0.25">
      <c r="A86" s="60"/>
      <c r="B86" s="60"/>
      <c r="C86" s="60"/>
      <c r="D86" s="60"/>
      <c r="E86" s="60"/>
      <c r="F86" s="60"/>
      <c r="G86" s="60"/>
      <c r="H86" s="60"/>
      <c r="I86" s="60"/>
      <c r="J86" s="60"/>
      <c r="K86" s="60"/>
      <c r="L86" s="60"/>
    </row>
    <row r="87" spans="1:12" x14ac:dyDescent="0.25">
      <c r="A87" s="60"/>
      <c r="B87" s="60"/>
      <c r="C87" s="60"/>
      <c r="D87" s="60"/>
      <c r="E87" s="60"/>
      <c r="F87" s="60"/>
      <c r="G87" s="60"/>
      <c r="H87" s="60"/>
      <c r="I87" s="60"/>
      <c r="J87" s="60"/>
      <c r="K87" s="60"/>
      <c r="L87" s="60"/>
    </row>
    <row r="88" spans="1:12" x14ac:dyDescent="0.25">
      <c r="A88" s="60"/>
      <c r="B88" s="60"/>
      <c r="C88" s="60"/>
      <c r="D88" s="60"/>
      <c r="E88" s="60"/>
      <c r="F88" s="60"/>
      <c r="G88" s="60"/>
      <c r="H88" s="60"/>
      <c r="I88" s="60"/>
      <c r="J88" s="60"/>
      <c r="K88" s="60"/>
      <c r="L88" s="60"/>
    </row>
    <row r="89" spans="1:12" x14ac:dyDescent="0.25">
      <c r="A89" s="60"/>
      <c r="B89" s="60"/>
      <c r="C89" s="60"/>
      <c r="D89" s="60"/>
      <c r="E89" s="60"/>
      <c r="F89" s="60"/>
      <c r="G89" s="60"/>
      <c r="H89" s="60"/>
      <c r="I89" s="60"/>
      <c r="J89" s="60"/>
      <c r="K89" s="60"/>
      <c r="L89" s="60"/>
    </row>
    <row r="90" spans="1:12" x14ac:dyDescent="0.25">
      <c r="A90" s="60"/>
      <c r="B90" s="60"/>
      <c r="C90" s="60"/>
      <c r="D90" s="60"/>
      <c r="E90" s="60"/>
      <c r="F90" s="60"/>
      <c r="G90" s="60"/>
      <c r="H90" s="60"/>
      <c r="I90" s="60"/>
      <c r="J90" s="60"/>
      <c r="K90" s="60"/>
      <c r="L90" s="60"/>
    </row>
    <row r="91" spans="1:12" x14ac:dyDescent="0.25">
      <c r="A91" s="60"/>
      <c r="B91" s="60"/>
      <c r="C91" s="60"/>
      <c r="D91" s="60"/>
      <c r="E91" s="60"/>
      <c r="F91" s="60"/>
      <c r="G91" s="60"/>
      <c r="H91" s="60"/>
      <c r="I91" s="60"/>
      <c r="J91" s="60"/>
      <c r="K91" s="60"/>
      <c r="L91" s="60"/>
    </row>
    <row r="92" spans="1:12" x14ac:dyDescent="0.25">
      <c r="A92" s="60"/>
      <c r="B92" s="60"/>
      <c r="C92" s="60"/>
      <c r="D92" s="60"/>
      <c r="E92" s="60"/>
      <c r="F92" s="60"/>
      <c r="G92" s="60"/>
      <c r="H92" s="60"/>
      <c r="I92" s="60"/>
      <c r="J92" s="60"/>
      <c r="K92" s="60"/>
      <c r="L92" s="60"/>
    </row>
    <row r="93" spans="1:12" x14ac:dyDescent="0.25">
      <c r="A93" s="60"/>
      <c r="B93" s="60"/>
      <c r="C93" s="60"/>
      <c r="D93" s="60"/>
      <c r="E93" s="60"/>
      <c r="F93" s="60"/>
      <c r="G93" s="60"/>
      <c r="H93" s="60"/>
      <c r="I93" s="60"/>
      <c r="J93" s="60"/>
      <c r="K93" s="60"/>
      <c r="L93" s="60"/>
    </row>
    <row r="94" spans="1:12" x14ac:dyDescent="0.25">
      <c r="A94" s="60"/>
      <c r="B94" s="60"/>
      <c r="C94" s="60"/>
      <c r="D94" s="60"/>
      <c r="E94" s="60"/>
      <c r="F94" s="60"/>
      <c r="G94" s="60"/>
      <c r="H94" s="60"/>
      <c r="I94" s="60"/>
      <c r="J94" s="60"/>
      <c r="K94" s="60"/>
      <c r="L94" s="60"/>
    </row>
    <row r="95" spans="1:12" x14ac:dyDescent="0.25">
      <c r="A95" s="60"/>
      <c r="B95" s="60"/>
      <c r="C95" s="60"/>
      <c r="D95" s="60"/>
      <c r="E95" s="60"/>
      <c r="F95" s="60"/>
      <c r="G95" s="60"/>
      <c r="H95" s="60"/>
      <c r="I95" s="60"/>
      <c r="J95" s="60"/>
      <c r="K95" s="60"/>
      <c r="L95" s="60"/>
    </row>
    <row r="96" spans="1:12" x14ac:dyDescent="0.25">
      <c r="A96" s="60"/>
      <c r="B96" s="60"/>
      <c r="C96" s="60"/>
      <c r="D96" s="60"/>
      <c r="E96" s="60"/>
      <c r="F96" s="60"/>
      <c r="G96" s="60"/>
      <c r="H96" s="60"/>
      <c r="I96" s="60"/>
      <c r="J96" s="60"/>
      <c r="K96" s="60"/>
      <c r="L96" s="60"/>
    </row>
    <row r="97" spans="1:12" x14ac:dyDescent="0.25">
      <c r="A97" s="60"/>
      <c r="B97" s="60"/>
      <c r="C97" s="60"/>
      <c r="D97" s="60"/>
      <c r="E97" s="60"/>
      <c r="F97" s="60"/>
      <c r="G97" s="60"/>
      <c r="H97" s="60"/>
      <c r="I97" s="60"/>
      <c r="J97" s="60"/>
      <c r="K97" s="60"/>
      <c r="L97" s="60"/>
    </row>
    <row r="98" spans="1:12" x14ac:dyDescent="0.25">
      <c r="A98" s="60"/>
      <c r="B98" s="60"/>
      <c r="C98" s="60"/>
      <c r="D98" s="60"/>
      <c r="E98" s="60"/>
      <c r="F98" s="60"/>
      <c r="G98" s="60"/>
      <c r="H98" s="60"/>
      <c r="I98" s="60"/>
      <c r="J98" s="60"/>
      <c r="K98" s="60"/>
      <c r="L98" s="60"/>
    </row>
    <row r="99" spans="1:12" x14ac:dyDescent="0.25">
      <c r="A99" s="60"/>
      <c r="B99" s="60"/>
      <c r="C99" s="60"/>
      <c r="D99" s="60"/>
      <c r="E99" s="60"/>
      <c r="F99" s="60"/>
      <c r="G99" s="60"/>
      <c r="H99" s="60"/>
      <c r="I99" s="60"/>
      <c r="J99" s="60"/>
      <c r="K99" s="60"/>
      <c r="L99" s="60"/>
    </row>
    <row r="100" spans="1:12" x14ac:dyDescent="0.25">
      <c r="A100" s="60"/>
      <c r="B100" s="60"/>
      <c r="C100" s="60"/>
      <c r="D100" s="60"/>
      <c r="E100" s="60"/>
      <c r="F100" s="60"/>
      <c r="G100" s="60"/>
      <c r="H100" s="60"/>
      <c r="I100" s="60"/>
      <c r="J100" s="60"/>
      <c r="K100" s="60"/>
      <c r="L100" s="60"/>
    </row>
    <row r="101" spans="1:12" x14ac:dyDescent="0.25">
      <c r="A101" s="60"/>
      <c r="B101" s="60"/>
      <c r="C101" s="60"/>
      <c r="D101" s="60"/>
      <c r="E101" s="60"/>
      <c r="F101" s="60"/>
      <c r="G101" s="60"/>
      <c r="H101" s="60"/>
      <c r="I101" s="60"/>
      <c r="J101" s="60"/>
      <c r="K101" s="60"/>
      <c r="L101" s="60"/>
    </row>
    <row r="102" spans="1:12" x14ac:dyDescent="0.25">
      <c r="A102" s="60"/>
      <c r="B102" s="60"/>
      <c r="C102" s="60"/>
      <c r="D102" s="60"/>
      <c r="E102" s="60"/>
      <c r="F102" s="60"/>
      <c r="G102" s="60"/>
      <c r="H102" s="60"/>
      <c r="I102" s="60"/>
      <c r="J102" s="60"/>
      <c r="K102" s="60"/>
      <c r="L102" s="60"/>
    </row>
    <row r="103" spans="1:12" x14ac:dyDescent="0.25">
      <c r="A103" s="60"/>
      <c r="B103" s="60"/>
      <c r="C103" s="60"/>
      <c r="D103" s="60"/>
      <c r="E103" s="60"/>
      <c r="F103" s="60"/>
      <c r="G103" s="60"/>
      <c r="H103" s="60"/>
      <c r="I103" s="60"/>
      <c r="J103" s="60"/>
      <c r="K103" s="60"/>
      <c r="L103" s="60"/>
    </row>
    <row r="104" spans="1:12" x14ac:dyDescent="0.25">
      <c r="A104" s="60"/>
      <c r="B104" s="60"/>
      <c r="C104" s="60"/>
      <c r="D104" s="60"/>
      <c r="E104" s="60"/>
      <c r="F104" s="60"/>
      <c r="G104" s="60"/>
      <c r="H104" s="60"/>
      <c r="I104" s="60"/>
      <c r="J104" s="60"/>
      <c r="K104" s="60"/>
      <c r="L104" s="60"/>
    </row>
    <row r="105" spans="1:12" x14ac:dyDescent="0.25">
      <c r="A105" s="60"/>
      <c r="B105" s="60"/>
      <c r="C105" s="60"/>
      <c r="D105" s="60"/>
      <c r="E105" s="60"/>
      <c r="F105" s="60"/>
      <c r="G105" s="60"/>
      <c r="H105" s="60"/>
      <c r="I105" s="60"/>
      <c r="J105" s="60"/>
      <c r="K105" s="60"/>
      <c r="L105" s="60"/>
    </row>
    <row r="106" spans="1:12" x14ac:dyDescent="0.25">
      <c r="A106" s="60"/>
      <c r="B106" s="60"/>
      <c r="C106" s="60"/>
      <c r="D106" s="60"/>
      <c r="E106" s="60"/>
      <c r="F106" s="60"/>
      <c r="G106" s="60"/>
      <c r="H106" s="60"/>
      <c r="I106" s="60"/>
      <c r="J106" s="60"/>
      <c r="K106" s="60"/>
      <c r="L106" s="60"/>
    </row>
    <row r="107" spans="1:12" x14ac:dyDescent="0.25">
      <c r="A107" s="60"/>
      <c r="B107" s="60"/>
      <c r="C107" s="60"/>
      <c r="D107" s="60"/>
      <c r="E107" s="60"/>
      <c r="F107" s="60"/>
      <c r="G107" s="60"/>
      <c r="H107" s="60"/>
      <c r="I107" s="60"/>
      <c r="J107" s="60"/>
      <c r="K107" s="60"/>
      <c r="L107" s="60"/>
    </row>
    <row r="108" spans="1:12" x14ac:dyDescent="0.25">
      <c r="A108" s="60"/>
      <c r="B108" s="60"/>
      <c r="C108" s="60"/>
      <c r="D108" s="60"/>
      <c r="E108" s="60"/>
      <c r="F108" s="60"/>
      <c r="G108" s="60"/>
      <c r="H108" s="60"/>
      <c r="I108" s="60"/>
      <c r="J108" s="60"/>
      <c r="K108" s="60"/>
      <c r="L108" s="60"/>
    </row>
    <row r="109" spans="1:12" x14ac:dyDescent="0.25">
      <c r="A109" s="60"/>
      <c r="B109" s="60"/>
      <c r="C109" s="60"/>
      <c r="D109" s="60"/>
      <c r="E109" s="60"/>
      <c r="F109" s="60"/>
      <c r="G109" s="60"/>
      <c r="H109" s="60"/>
      <c r="I109" s="60"/>
      <c r="J109" s="60"/>
      <c r="K109" s="60"/>
      <c r="L109" s="60"/>
    </row>
    <row r="110" spans="1:12" x14ac:dyDescent="0.25">
      <c r="A110" s="60"/>
      <c r="B110" s="60"/>
      <c r="C110" s="60"/>
      <c r="D110" s="60"/>
      <c r="E110" s="60"/>
      <c r="F110" s="60"/>
      <c r="G110" s="60"/>
      <c r="H110" s="60"/>
      <c r="I110" s="60"/>
      <c r="J110" s="60"/>
      <c r="K110" s="60"/>
      <c r="L110" s="60"/>
    </row>
    <row r="111" spans="1:12" x14ac:dyDescent="0.25">
      <c r="A111" s="60"/>
      <c r="B111" s="60"/>
      <c r="C111" s="60"/>
      <c r="D111" s="60"/>
      <c r="E111" s="60"/>
      <c r="F111" s="60"/>
      <c r="G111" s="60"/>
      <c r="H111" s="60"/>
      <c r="I111" s="60"/>
      <c r="J111" s="60"/>
      <c r="K111" s="60"/>
      <c r="L111" s="60"/>
    </row>
    <row r="112" spans="1:12" x14ac:dyDescent="0.25">
      <c r="A112" s="60"/>
      <c r="B112" s="60"/>
      <c r="C112" s="60"/>
      <c r="D112" s="60"/>
      <c r="E112" s="60"/>
      <c r="F112" s="60"/>
      <c r="G112" s="60"/>
      <c r="H112" s="60"/>
      <c r="I112" s="60"/>
      <c r="J112" s="60"/>
      <c r="K112" s="60"/>
      <c r="L112" s="60"/>
    </row>
    <row r="113" spans="1:12" x14ac:dyDescent="0.25">
      <c r="A113" s="31"/>
      <c r="B113" s="31"/>
      <c r="C113" s="31"/>
      <c r="D113" s="31"/>
      <c r="E113" s="31"/>
      <c r="F113" s="31"/>
      <c r="G113" s="31"/>
      <c r="H113" s="31"/>
      <c r="I113" s="31"/>
      <c r="J113" s="31"/>
      <c r="K113" s="31"/>
      <c r="L113" s="31"/>
    </row>
    <row r="114" spans="1:12" x14ac:dyDescent="0.25">
      <c r="A114" s="31"/>
      <c r="B114" s="31"/>
      <c r="C114" s="31"/>
      <c r="D114" s="31"/>
      <c r="E114" s="31"/>
      <c r="F114" s="31"/>
      <c r="G114" s="31"/>
      <c r="H114" s="31"/>
      <c r="I114" s="31"/>
      <c r="J114" s="31"/>
      <c r="K114" s="31"/>
      <c r="L114" s="31"/>
    </row>
    <row r="115" spans="1:12" x14ac:dyDescent="0.25">
      <c r="A115" s="31"/>
      <c r="B115" s="31"/>
      <c r="C115" s="31"/>
      <c r="D115" s="31"/>
      <c r="E115" s="31"/>
      <c r="F115" s="31"/>
      <c r="G115" s="31"/>
      <c r="H115" s="31"/>
      <c r="I115" s="31"/>
      <c r="J115" s="31"/>
      <c r="K115" s="31"/>
      <c r="L115" s="31"/>
    </row>
    <row r="116" spans="1:12" x14ac:dyDescent="0.25">
      <c r="A116" s="31"/>
      <c r="B116" s="31"/>
      <c r="C116" s="31"/>
      <c r="D116" s="31"/>
      <c r="E116" s="31"/>
      <c r="F116" s="31"/>
      <c r="G116" s="31"/>
      <c r="H116" s="31"/>
      <c r="I116" s="31"/>
      <c r="J116" s="31"/>
      <c r="K116" s="31"/>
      <c r="L116" s="31"/>
    </row>
    <row r="117" spans="1:12" x14ac:dyDescent="0.25">
      <c r="A117" s="31"/>
      <c r="B117" s="31"/>
      <c r="C117" s="31"/>
      <c r="D117" s="31"/>
      <c r="E117" s="31"/>
      <c r="F117" s="31"/>
      <c r="G117" s="31"/>
      <c r="H117" s="31"/>
      <c r="I117" s="31"/>
      <c r="J117" s="31"/>
      <c r="K117" s="31"/>
      <c r="L117" s="31"/>
    </row>
    <row r="118" spans="1:12" x14ac:dyDescent="0.25">
      <c r="A118" s="31"/>
      <c r="B118" s="31"/>
      <c r="C118" s="31"/>
      <c r="D118" s="31"/>
      <c r="E118" s="31"/>
      <c r="F118" s="31"/>
      <c r="G118" s="31"/>
      <c r="H118" s="31"/>
      <c r="I118" s="31"/>
      <c r="J118" s="31"/>
      <c r="K118" s="31"/>
      <c r="L118" s="31"/>
    </row>
    <row r="119" spans="1:12" x14ac:dyDescent="0.25">
      <c r="A119" s="31"/>
      <c r="B119" s="31"/>
      <c r="C119" s="31"/>
      <c r="D119" s="31"/>
      <c r="E119" s="31"/>
      <c r="F119" s="31"/>
      <c r="G119" s="31"/>
      <c r="H119" s="31"/>
      <c r="I119" s="31"/>
      <c r="J119" s="31"/>
      <c r="K119" s="31"/>
      <c r="L119" s="31"/>
    </row>
    <row r="120" spans="1:12" x14ac:dyDescent="0.25">
      <c r="A120" s="31"/>
      <c r="B120" s="31"/>
      <c r="C120" s="31"/>
      <c r="D120" s="31"/>
      <c r="E120" s="31"/>
      <c r="F120" s="31"/>
      <c r="G120" s="31"/>
      <c r="H120" s="31"/>
      <c r="I120" s="31"/>
      <c r="J120" s="31"/>
      <c r="K120" s="31"/>
      <c r="L120" s="31"/>
    </row>
    <row r="121" spans="1:12" x14ac:dyDescent="0.25">
      <c r="A121" s="31"/>
      <c r="B121" s="31"/>
      <c r="C121" s="31"/>
      <c r="D121" s="31"/>
      <c r="E121" s="31"/>
      <c r="F121" s="31"/>
      <c r="G121" s="31"/>
      <c r="H121" s="31"/>
      <c r="I121" s="31"/>
      <c r="J121" s="31"/>
      <c r="K121" s="31"/>
      <c r="L121" s="31"/>
    </row>
    <row r="122" spans="1:12" x14ac:dyDescent="0.25">
      <c r="A122" s="31"/>
      <c r="B122" s="31"/>
      <c r="C122" s="31"/>
      <c r="D122" s="31"/>
      <c r="E122" s="31"/>
      <c r="F122" s="31"/>
      <c r="G122" s="31"/>
      <c r="H122" s="31"/>
      <c r="I122" s="31"/>
      <c r="J122" s="31"/>
      <c r="K122" s="31"/>
      <c r="L122" s="31"/>
    </row>
  </sheetData>
  <mergeCells count="36">
    <mergeCell ref="N56:T56"/>
    <mergeCell ref="F18:L18"/>
    <mergeCell ref="F57:L57"/>
    <mergeCell ref="A35:L35"/>
    <mergeCell ref="A31:L31"/>
    <mergeCell ref="A20:E20"/>
    <mergeCell ref="A23:E23"/>
    <mergeCell ref="A25:L25"/>
    <mergeCell ref="A33:L33"/>
    <mergeCell ref="A29:L29"/>
    <mergeCell ref="A27:L27"/>
    <mergeCell ref="F43:L43"/>
    <mergeCell ref="F53:L53"/>
    <mergeCell ref="F17:L17"/>
    <mergeCell ref="A6:L7"/>
    <mergeCell ref="A8:L8"/>
    <mergeCell ref="F10:L10"/>
    <mergeCell ref="A11:E11"/>
    <mergeCell ref="A13:L13"/>
    <mergeCell ref="A12:L12"/>
    <mergeCell ref="A1:L5"/>
    <mergeCell ref="A77:L77"/>
    <mergeCell ref="F11:L11"/>
    <mergeCell ref="A83:E83"/>
    <mergeCell ref="A36:L36"/>
    <mergeCell ref="A51:E51"/>
    <mergeCell ref="A59:E59"/>
    <mergeCell ref="A61:L61"/>
    <mergeCell ref="A68:E68"/>
    <mergeCell ref="A70:L70"/>
    <mergeCell ref="A76:E76"/>
    <mergeCell ref="A78:L78"/>
    <mergeCell ref="A80:L80"/>
    <mergeCell ref="A82:L82"/>
    <mergeCell ref="F48:L48"/>
    <mergeCell ref="A30:L30"/>
  </mergeCells>
  <conditionalFormatting sqref="O15">
    <cfRule type="colorScale" priority="1">
      <colorScale>
        <cfvo type="min"/>
        <cfvo type="max"/>
        <color rgb="FFF8696B"/>
        <color rgb="FFFCFCFF"/>
      </colorScale>
    </cfRule>
  </conditionalFormatting>
  <pageMargins left="0.25" right="0.25" top="0.75" bottom="0.75" header="0.3" footer="0.3"/>
  <pageSetup orientation="landscape" r:id="rId1"/>
  <headerFooter>
    <oddFooter>&amp;LPrepared by: Anesia Cloete (SPO)&amp;C&amp;D&amp;R&amp;N</oddFooter>
  </headerFooter>
  <rowBreaks count="5" manualBreakCount="5">
    <brk id="24" max="16383" man="1"/>
    <brk id="29" max="16383" man="1"/>
    <brk id="60" max="16383" man="1"/>
    <brk id="69" max="16383" man="1"/>
    <brk id="7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4" tint="0.59999389629810485"/>
  </sheetPr>
  <dimension ref="A1:E35"/>
  <sheetViews>
    <sheetView view="pageBreakPreview" zoomScale="80" zoomScaleNormal="100" zoomScaleSheetLayoutView="80" workbookViewId="0">
      <pane ySplit="3" topLeftCell="A4" activePane="bottomLeft" state="frozen"/>
      <selection pane="bottomLeft" activeCell="H19" sqref="H19"/>
    </sheetView>
  </sheetViews>
  <sheetFormatPr defaultRowHeight="15" x14ac:dyDescent="0.25"/>
  <cols>
    <col min="1" max="1" width="5.7109375" customWidth="1"/>
    <col min="2" max="2" width="64.85546875" customWidth="1"/>
    <col min="3" max="3" width="14.5703125" customWidth="1"/>
    <col min="4" max="4" width="14.7109375" customWidth="1"/>
    <col min="5" max="5" width="17.5703125" customWidth="1"/>
  </cols>
  <sheetData>
    <row r="1" spans="1:5" ht="15" customHeight="1" x14ac:dyDescent="0.25">
      <c r="A1" s="755" t="s">
        <v>369</v>
      </c>
      <c r="B1" s="755"/>
      <c r="C1" s="755"/>
      <c r="D1" s="755"/>
      <c r="E1" s="755"/>
    </row>
    <row r="2" spans="1:5" ht="15" customHeight="1" x14ac:dyDescent="0.25">
      <c r="A2" s="755"/>
      <c r="B2" s="755"/>
      <c r="C2" s="755"/>
      <c r="D2" s="755"/>
      <c r="E2" s="755"/>
    </row>
    <row r="3" spans="1:5" x14ac:dyDescent="0.25">
      <c r="A3" s="72" t="s">
        <v>189</v>
      </c>
      <c r="B3" s="72" t="s">
        <v>190</v>
      </c>
      <c r="C3" s="72" t="s">
        <v>191</v>
      </c>
      <c r="D3" s="72" t="s">
        <v>192</v>
      </c>
      <c r="E3" s="72" t="s">
        <v>193</v>
      </c>
    </row>
    <row r="4" spans="1:5" x14ac:dyDescent="0.25">
      <c r="A4" s="106">
        <v>1</v>
      </c>
      <c r="B4" s="107" t="s">
        <v>379</v>
      </c>
      <c r="C4" s="108">
        <v>5</v>
      </c>
      <c r="D4" s="108">
        <v>23</v>
      </c>
      <c r="E4" s="109">
        <f t="shared" ref="E4:E13" si="0">D4+C4</f>
        <v>28</v>
      </c>
    </row>
    <row r="5" spans="1:5" x14ac:dyDescent="0.25">
      <c r="A5" s="106">
        <v>2</v>
      </c>
      <c r="B5" s="107" t="s">
        <v>342</v>
      </c>
      <c r="C5" s="109">
        <v>5</v>
      </c>
      <c r="D5" s="109">
        <v>22</v>
      </c>
      <c r="E5" s="109">
        <f t="shared" si="0"/>
        <v>27</v>
      </c>
    </row>
    <row r="6" spans="1:5" x14ac:dyDescent="0.25">
      <c r="A6" s="106">
        <v>3</v>
      </c>
      <c r="B6" s="107" t="s">
        <v>328</v>
      </c>
      <c r="C6" s="109">
        <v>5</v>
      </c>
      <c r="D6" s="109">
        <v>22</v>
      </c>
      <c r="E6" s="238">
        <f t="shared" si="0"/>
        <v>27</v>
      </c>
    </row>
    <row r="7" spans="1:5" x14ac:dyDescent="0.25">
      <c r="A7" s="106">
        <v>4</v>
      </c>
      <c r="B7" s="107" t="s">
        <v>376</v>
      </c>
      <c r="C7" s="109">
        <v>5</v>
      </c>
      <c r="D7" s="109">
        <v>18</v>
      </c>
      <c r="E7" s="109">
        <f t="shared" si="0"/>
        <v>23</v>
      </c>
    </row>
    <row r="8" spans="1:5" x14ac:dyDescent="0.25">
      <c r="A8" s="106">
        <v>5</v>
      </c>
      <c r="B8" s="107" t="s">
        <v>194</v>
      </c>
      <c r="C8" s="109">
        <v>0</v>
      </c>
      <c r="D8" s="109">
        <v>1</v>
      </c>
      <c r="E8" s="109">
        <f t="shared" si="0"/>
        <v>1</v>
      </c>
    </row>
    <row r="9" spans="1:5" x14ac:dyDescent="0.25">
      <c r="A9" s="106">
        <v>6</v>
      </c>
      <c r="B9" s="107" t="s">
        <v>377</v>
      </c>
      <c r="C9" s="109">
        <v>0</v>
      </c>
      <c r="D9" s="109">
        <v>1</v>
      </c>
      <c r="E9" s="109">
        <f t="shared" si="0"/>
        <v>1</v>
      </c>
    </row>
    <row r="10" spans="1:5" x14ac:dyDescent="0.25">
      <c r="A10" s="106">
        <v>7</v>
      </c>
      <c r="B10" s="107" t="s">
        <v>361</v>
      </c>
      <c r="C10" s="109">
        <v>0</v>
      </c>
      <c r="D10" s="109">
        <v>2</v>
      </c>
      <c r="E10" s="109">
        <f t="shared" si="0"/>
        <v>2</v>
      </c>
    </row>
    <row r="11" spans="1:5" x14ac:dyDescent="0.25">
      <c r="A11" s="106">
        <v>8</v>
      </c>
      <c r="B11" s="107" t="s">
        <v>357</v>
      </c>
      <c r="C11" s="109">
        <v>5</v>
      </c>
      <c r="D11" s="109">
        <v>22</v>
      </c>
      <c r="E11" s="109">
        <f>D11+C11</f>
        <v>27</v>
      </c>
    </row>
    <row r="12" spans="1:5" x14ac:dyDescent="0.25">
      <c r="A12" s="244">
        <v>9</v>
      </c>
      <c r="B12" s="107" t="s">
        <v>368</v>
      </c>
      <c r="C12" s="116">
        <v>1</v>
      </c>
      <c r="D12" s="116">
        <v>22</v>
      </c>
      <c r="E12" s="116">
        <f t="shared" ref="E12" si="1">D12+C12</f>
        <v>23</v>
      </c>
    </row>
    <row r="13" spans="1:5" x14ac:dyDescent="0.25">
      <c r="A13" s="110">
        <v>10</v>
      </c>
      <c r="B13" s="111" t="s">
        <v>204</v>
      </c>
      <c r="C13" s="117">
        <v>0</v>
      </c>
      <c r="D13" s="117">
        <v>0</v>
      </c>
      <c r="E13" s="239">
        <f t="shared" si="0"/>
        <v>0</v>
      </c>
    </row>
    <row r="14" spans="1:5" x14ac:dyDescent="0.25">
      <c r="A14" s="86"/>
      <c r="B14" s="87"/>
      <c r="C14" s="88"/>
      <c r="D14" s="89"/>
      <c r="E14" s="89"/>
    </row>
    <row r="15" spans="1:5" x14ac:dyDescent="0.25">
      <c r="A15" s="23"/>
      <c r="B15" s="23"/>
      <c r="C15" s="23"/>
      <c r="D15" s="23"/>
      <c r="E15" s="23"/>
    </row>
    <row r="16" spans="1:5" x14ac:dyDescent="0.25">
      <c r="A16" s="23"/>
      <c r="B16" s="23"/>
      <c r="C16" s="23"/>
      <c r="D16" s="23"/>
      <c r="E16" s="23"/>
    </row>
    <row r="17" spans="1:5" x14ac:dyDescent="0.25">
      <c r="A17" s="23"/>
      <c r="B17" s="23"/>
      <c r="C17" s="23"/>
      <c r="D17" s="23"/>
      <c r="E17" s="23"/>
    </row>
    <row r="18" spans="1:5" x14ac:dyDescent="0.25">
      <c r="A18" s="23"/>
      <c r="B18" s="23"/>
      <c r="C18" s="23"/>
      <c r="D18" s="23"/>
      <c r="E18" s="23"/>
    </row>
    <row r="19" spans="1:5" x14ac:dyDescent="0.25">
      <c r="A19" s="23"/>
      <c r="B19" s="23"/>
      <c r="C19" s="23"/>
      <c r="D19" s="23"/>
      <c r="E19" s="23"/>
    </row>
    <row r="20" spans="1:5" x14ac:dyDescent="0.25">
      <c r="A20" s="23"/>
      <c r="B20" s="23"/>
      <c r="C20" s="23"/>
      <c r="D20" s="23"/>
      <c r="E20" s="23"/>
    </row>
    <row r="21" spans="1:5" x14ac:dyDescent="0.25">
      <c r="A21" s="23"/>
      <c r="B21" s="23"/>
      <c r="C21" s="23"/>
      <c r="D21" s="23"/>
      <c r="E21" s="23"/>
    </row>
    <row r="22" spans="1:5" x14ac:dyDescent="0.25">
      <c r="A22" s="23"/>
      <c r="B22" s="23"/>
      <c r="C22" s="23"/>
      <c r="D22" s="23"/>
      <c r="E22" s="23"/>
    </row>
    <row r="23" spans="1:5" x14ac:dyDescent="0.25">
      <c r="A23" s="23"/>
      <c r="B23" s="23"/>
      <c r="C23" s="23"/>
      <c r="D23" s="23"/>
      <c r="E23" s="23"/>
    </row>
    <row r="24" spans="1:5" x14ac:dyDescent="0.25">
      <c r="A24" s="23"/>
      <c r="B24" s="23"/>
      <c r="C24" s="23"/>
      <c r="D24" s="23"/>
      <c r="E24" s="23"/>
    </row>
    <row r="25" spans="1:5" x14ac:dyDescent="0.25">
      <c r="A25" s="23"/>
      <c r="B25" s="23"/>
      <c r="C25" s="23"/>
      <c r="D25" s="23"/>
      <c r="E25" s="23"/>
    </row>
    <row r="26" spans="1:5" x14ac:dyDescent="0.25">
      <c r="A26" s="23"/>
      <c r="B26" s="23"/>
      <c r="C26" s="23"/>
      <c r="D26" s="23"/>
      <c r="E26" s="23"/>
    </row>
    <row r="27" spans="1:5" x14ac:dyDescent="0.25">
      <c r="A27" s="23"/>
      <c r="B27" s="23"/>
      <c r="C27" s="23"/>
      <c r="D27" s="23"/>
      <c r="E27" s="23"/>
    </row>
    <row r="28" spans="1:5" x14ac:dyDescent="0.25">
      <c r="A28" s="23"/>
      <c r="B28" s="23"/>
      <c r="C28" s="23"/>
      <c r="D28" s="23"/>
      <c r="E28" s="23"/>
    </row>
    <row r="29" spans="1:5" x14ac:dyDescent="0.25">
      <c r="A29" s="23"/>
      <c r="B29" s="23"/>
      <c r="C29" s="23"/>
      <c r="D29" s="23"/>
      <c r="E29" s="23"/>
    </row>
    <row r="30" spans="1:5" x14ac:dyDescent="0.25">
      <c r="A30" s="23"/>
      <c r="B30" s="23"/>
      <c r="C30" s="23"/>
      <c r="D30" s="23"/>
      <c r="E30" s="23"/>
    </row>
    <row r="31" spans="1:5" x14ac:dyDescent="0.25">
      <c r="A31" s="23"/>
      <c r="B31" s="23"/>
      <c r="C31" s="23"/>
      <c r="D31" s="23"/>
      <c r="E31" s="23"/>
    </row>
    <row r="32" spans="1:5" x14ac:dyDescent="0.25">
      <c r="A32" s="23"/>
      <c r="B32" s="23"/>
      <c r="C32" s="23"/>
      <c r="D32" s="23"/>
      <c r="E32" s="23"/>
    </row>
    <row r="33" spans="1:5" x14ac:dyDescent="0.25">
      <c r="A33" s="23"/>
      <c r="B33" s="23"/>
      <c r="C33" s="23"/>
      <c r="D33" s="23"/>
      <c r="E33" s="23"/>
    </row>
    <row r="34" spans="1:5" x14ac:dyDescent="0.25">
      <c r="A34" s="637"/>
      <c r="B34" s="637"/>
      <c r="C34" s="637"/>
      <c r="D34" s="637"/>
      <c r="E34" s="637"/>
    </row>
    <row r="35" spans="1:5" x14ac:dyDescent="0.25">
      <c r="A35" s="637"/>
      <c r="B35" s="637"/>
      <c r="C35" s="637"/>
      <c r="D35" s="637"/>
      <c r="E35" s="637"/>
    </row>
  </sheetData>
  <mergeCells count="2">
    <mergeCell ref="A1:E2"/>
    <mergeCell ref="A34:E35"/>
  </mergeCells>
  <pageMargins left="0.70866141732283472" right="0.70866141732283472" top="0.74803149606299213" bottom="0.74803149606299213" header="0.31496062992125984" footer="0.31496062992125984"/>
  <pageSetup orientation="landscape" verticalDpi="4294967295" r:id="rId1"/>
  <headerFooter>
    <oddFooter>&amp;LPrepared by: Anesia Cloete (SPO)&amp;C&amp;D&amp;R&amp;N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BEA1F3"/>
  </sheetPr>
  <dimension ref="A1:O75"/>
  <sheetViews>
    <sheetView view="pageBreakPreview" zoomScale="80" zoomScaleNormal="100" zoomScaleSheetLayoutView="80" workbookViewId="0">
      <pane ySplit="11" topLeftCell="A68" activePane="bottomLeft" state="frozen"/>
      <selection pane="bottomLeft" activeCell="L71" sqref="L71"/>
    </sheetView>
  </sheetViews>
  <sheetFormatPr defaultColWidth="27.7109375" defaultRowHeight="15" x14ac:dyDescent="0.25"/>
  <cols>
    <col min="1" max="1" width="7.85546875" customWidth="1"/>
    <col min="2" max="2" width="10.7109375" customWidth="1"/>
    <col min="3" max="3" width="29.140625" customWidth="1"/>
    <col min="4" max="4" width="11.42578125" customWidth="1"/>
    <col min="5" max="5" width="9.5703125" style="4" customWidth="1"/>
    <col min="6" max="6" width="11.42578125" customWidth="1"/>
    <col min="7" max="8" width="9.140625" customWidth="1"/>
    <col min="9" max="9" width="9.28515625" customWidth="1"/>
    <col min="10" max="10" width="12.85546875" customWidth="1"/>
    <col min="11" max="11" width="21.140625" customWidth="1"/>
    <col min="12" max="12" width="10.7109375" customWidth="1"/>
    <col min="13" max="13" width="4.85546875" customWidth="1"/>
    <col min="14" max="14" width="11.5703125" customWidth="1"/>
    <col min="15" max="15" width="6.85546875" customWidth="1"/>
  </cols>
  <sheetData>
    <row r="1" spans="1:14" x14ac:dyDescent="0.25">
      <c r="A1" s="706"/>
      <c r="B1" s="707"/>
      <c r="C1" s="707"/>
      <c r="D1" s="707"/>
      <c r="E1" s="707"/>
      <c r="F1" s="707"/>
      <c r="G1" s="707"/>
      <c r="H1" s="707"/>
      <c r="I1" s="707"/>
      <c r="J1" s="707"/>
      <c r="K1" s="707"/>
      <c r="L1" s="708"/>
    </row>
    <row r="2" spans="1:14" x14ac:dyDescent="0.25">
      <c r="A2" s="709"/>
      <c r="B2" s="637"/>
      <c r="C2" s="637"/>
      <c r="D2" s="637"/>
      <c r="E2" s="637"/>
      <c r="F2" s="637"/>
      <c r="G2" s="637"/>
      <c r="H2" s="637"/>
      <c r="I2" s="637"/>
      <c r="J2" s="637"/>
      <c r="K2" s="637"/>
      <c r="L2" s="710"/>
    </row>
    <row r="3" spans="1:14" x14ac:dyDescent="0.25">
      <c r="A3" s="709"/>
      <c r="B3" s="637"/>
      <c r="C3" s="637"/>
      <c r="D3" s="637"/>
      <c r="E3" s="637"/>
      <c r="F3" s="637"/>
      <c r="G3" s="637"/>
      <c r="H3" s="637"/>
      <c r="I3" s="637"/>
      <c r="J3" s="637"/>
      <c r="K3" s="637"/>
      <c r="L3" s="710"/>
    </row>
    <row r="4" spans="1:14" x14ac:dyDescent="0.25">
      <c r="A4" s="709"/>
      <c r="B4" s="637"/>
      <c r="C4" s="637"/>
      <c r="D4" s="637"/>
      <c r="E4" s="637"/>
      <c r="F4" s="637"/>
      <c r="G4" s="637"/>
      <c r="H4" s="637"/>
      <c r="I4" s="637"/>
      <c r="J4" s="637"/>
      <c r="K4" s="637"/>
      <c r="L4" s="710"/>
    </row>
    <row r="5" spans="1:14" x14ac:dyDescent="0.25">
      <c r="A5" s="709"/>
      <c r="B5" s="637"/>
      <c r="C5" s="637"/>
      <c r="D5" s="637"/>
      <c r="E5" s="637"/>
      <c r="F5" s="637"/>
      <c r="G5" s="637"/>
      <c r="H5" s="637"/>
      <c r="I5" s="637"/>
      <c r="J5" s="637"/>
      <c r="K5" s="637"/>
      <c r="L5" s="710"/>
    </row>
    <row r="6" spans="1:14" ht="15.75" thickBot="1" x14ac:dyDescent="0.3">
      <c r="A6" s="709"/>
      <c r="B6" s="637"/>
      <c r="C6" s="637"/>
      <c r="D6" s="637"/>
      <c r="E6" s="637"/>
      <c r="F6" s="637"/>
      <c r="G6" s="637"/>
      <c r="H6" s="637"/>
      <c r="I6" s="637"/>
      <c r="J6" s="637"/>
      <c r="K6" s="637"/>
      <c r="L6" s="710"/>
    </row>
    <row r="7" spans="1:14" x14ac:dyDescent="0.25">
      <c r="A7" s="782" t="s">
        <v>780</v>
      </c>
      <c r="B7" s="640"/>
      <c r="C7" s="640"/>
      <c r="D7" s="640"/>
      <c r="E7" s="640"/>
      <c r="F7" s="640"/>
      <c r="G7" s="640"/>
      <c r="H7" s="640"/>
      <c r="I7" s="640"/>
      <c r="J7" s="640"/>
      <c r="K7" s="640"/>
      <c r="L7" s="783"/>
      <c r="M7" s="1"/>
    </row>
    <row r="8" spans="1:14" ht="15.75" thickBot="1" x14ac:dyDescent="0.3">
      <c r="A8" s="784"/>
      <c r="B8" s="643"/>
      <c r="C8" s="643"/>
      <c r="D8" s="643"/>
      <c r="E8" s="643"/>
      <c r="F8" s="643"/>
      <c r="G8" s="643"/>
      <c r="H8" s="643"/>
      <c r="I8" s="643"/>
      <c r="J8" s="643"/>
      <c r="K8" s="643"/>
      <c r="L8" s="785"/>
      <c r="M8" s="2"/>
    </row>
    <row r="9" spans="1:14" x14ac:dyDescent="0.25">
      <c r="A9" s="786" t="s">
        <v>0</v>
      </c>
      <c r="B9" s="646"/>
      <c r="C9" s="646"/>
      <c r="D9" s="646"/>
      <c r="E9" s="646"/>
      <c r="F9" s="646"/>
      <c r="G9" s="646"/>
      <c r="H9" s="646"/>
      <c r="I9" s="646"/>
      <c r="J9" s="646"/>
      <c r="K9" s="646"/>
      <c r="L9" s="787"/>
      <c r="M9" s="3"/>
    </row>
    <row r="10" spans="1:14" ht="15" customHeight="1" x14ac:dyDescent="0.25">
      <c r="A10" s="652" t="s">
        <v>1</v>
      </c>
      <c r="B10" s="652"/>
      <c r="C10" s="652"/>
      <c r="D10" s="648" t="s">
        <v>2</v>
      </c>
      <c r="E10" s="649"/>
      <c r="F10" s="649"/>
      <c r="G10" s="649"/>
      <c r="H10" s="649"/>
      <c r="I10" s="649"/>
      <c r="J10" s="649"/>
      <c r="K10" s="649"/>
      <c r="L10" s="723"/>
    </row>
    <row r="11" spans="1:14" ht="51" x14ac:dyDescent="0.25">
      <c r="A11" s="61" t="s">
        <v>3</v>
      </c>
      <c r="B11" s="61" t="s">
        <v>4</v>
      </c>
      <c r="C11" s="61" t="s">
        <v>195</v>
      </c>
      <c r="D11" s="61" t="s">
        <v>654</v>
      </c>
      <c r="E11" s="61" t="s">
        <v>335</v>
      </c>
      <c r="F11" s="61" t="s">
        <v>8</v>
      </c>
      <c r="G11" s="61" t="s">
        <v>10</v>
      </c>
      <c r="H11" s="61" t="s">
        <v>391</v>
      </c>
      <c r="I11" s="61" t="s">
        <v>9</v>
      </c>
      <c r="J11" s="61" t="s">
        <v>198</v>
      </c>
      <c r="K11" s="61" t="s">
        <v>392</v>
      </c>
      <c r="L11" s="61" t="s">
        <v>203</v>
      </c>
      <c r="N11" s="67"/>
    </row>
    <row r="12" spans="1:14" ht="16.5" customHeight="1" x14ac:dyDescent="0.25">
      <c r="A12" s="727">
        <v>0</v>
      </c>
      <c r="B12" s="728"/>
      <c r="C12" s="728"/>
      <c r="D12" s="728"/>
      <c r="E12" s="728"/>
      <c r="F12" s="728"/>
      <c r="G12" s="728"/>
      <c r="H12" s="728"/>
      <c r="I12" s="728"/>
      <c r="J12" s="728"/>
      <c r="K12" s="728"/>
      <c r="L12" s="729"/>
    </row>
    <row r="13" spans="1:14" ht="16.5" customHeight="1" x14ac:dyDescent="0.25">
      <c r="A13" s="727"/>
      <c r="B13" s="728"/>
      <c r="C13" s="728"/>
      <c r="D13" s="728"/>
      <c r="E13" s="728"/>
      <c r="F13" s="728"/>
      <c r="G13" s="728"/>
      <c r="H13" s="728"/>
      <c r="I13" s="728"/>
      <c r="J13" s="728"/>
      <c r="K13" s="728"/>
      <c r="L13" s="729"/>
    </row>
    <row r="14" spans="1:14" ht="16.5" customHeight="1" x14ac:dyDescent="0.25">
      <c r="A14" s="761" t="s">
        <v>202</v>
      </c>
      <c r="B14" s="658"/>
      <c r="C14" s="658"/>
      <c r="D14" s="658"/>
      <c r="E14" s="658"/>
      <c r="F14" s="658"/>
      <c r="G14" s="658"/>
      <c r="H14" s="658"/>
      <c r="I14" s="658"/>
      <c r="J14" s="658"/>
      <c r="K14" s="658"/>
      <c r="L14" s="762"/>
    </row>
    <row r="15" spans="1:14" x14ac:dyDescent="0.25">
      <c r="A15" s="652" t="s">
        <v>14</v>
      </c>
      <c r="B15" s="652"/>
      <c r="C15" s="652"/>
      <c r="D15" s="648"/>
      <c r="E15" s="649"/>
      <c r="F15" s="649"/>
      <c r="G15" s="649"/>
      <c r="H15" s="649"/>
      <c r="I15" s="649"/>
      <c r="J15" s="649"/>
      <c r="K15" s="649"/>
      <c r="L15" s="723"/>
    </row>
    <row r="16" spans="1:14" ht="51" x14ac:dyDescent="0.25">
      <c r="A16" s="61" t="s">
        <v>3</v>
      </c>
      <c r="B16" s="61" t="s">
        <v>4</v>
      </c>
      <c r="C16" s="61" t="s">
        <v>195</v>
      </c>
      <c r="D16" s="61" t="s">
        <v>334</v>
      </c>
      <c r="E16" s="61" t="s">
        <v>335</v>
      </c>
      <c r="F16" s="62" t="s">
        <v>8</v>
      </c>
      <c r="G16" s="61" t="s">
        <v>10</v>
      </c>
      <c r="H16" s="61" t="s">
        <v>391</v>
      </c>
      <c r="I16" s="61" t="s">
        <v>9</v>
      </c>
      <c r="J16" s="61" t="s">
        <v>198</v>
      </c>
      <c r="K16" s="61" t="s">
        <v>392</v>
      </c>
      <c r="L16" s="62" t="s">
        <v>203</v>
      </c>
    </row>
    <row r="17" spans="1:13" ht="38.25" customHeight="1" x14ac:dyDescent="0.25">
      <c r="A17" s="94">
        <v>1</v>
      </c>
      <c r="B17" s="94" t="s">
        <v>19</v>
      </c>
      <c r="C17" s="65" t="s">
        <v>297</v>
      </c>
      <c r="D17" s="27" t="s">
        <v>13</v>
      </c>
      <c r="E17" s="27" t="s">
        <v>13</v>
      </c>
      <c r="F17" s="27" t="s">
        <v>13</v>
      </c>
      <c r="G17" s="152" t="s">
        <v>13</v>
      </c>
      <c r="H17" s="152" t="s">
        <v>13</v>
      </c>
      <c r="I17" s="152" t="s">
        <v>13</v>
      </c>
      <c r="J17" s="152" t="s">
        <v>13</v>
      </c>
      <c r="K17" s="155" t="s">
        <v>655</v>
      </c>
      <c r="L17" s="56"/>
    </row>
    <row r="18" spans="1:13" ht="38.25" customHeight="1" x14ac:dyDescent="0.25">
      <c r="A18" s="94">
        <v>2</v>
      </c>
      <c r="B18" s="94" t="s">
        <v>219</v>
      </c>
      <c r="C18" s="65" t="s">
        <v>298</v>
      </c>
      <c r="D18" s="27" t="s">
        <v>13</v>
      </c>
      <c r="E18" s="27" t="s">
        <v>13</v>
      </c>
      <c r="F18" s="27" t="s">
        <v>13</v>
      </c>
      <c r="G18" s="152" t="s">
        <v>13</v>
      </c>
      <c r="H18" s="152" t="s">
        <v>13</v>
      </c>
      <c r="I18" s="152" t="s">
        <v>13</v>
      </c>
      <c r="J18" s="152" t="s">
        <v>13</v>
      </c>
      <c r="K18" s="155" t="s">
        <v>655</v>
      </c>
      <c r="L18" s="19"/>
    </row>
    <row r="19" spans="1:13" ht="38.25" customHeight="1" x14ac:dyDescent="0.25">
      <c r="A19" s="94">
        <v>3</v>
      </c>
      <c r="B19" s="94" t="s">
        <v>222</v>
      </c>
      <c r="C19" s="65" t="s">
        <v>299</v>
      </c>
      <c r="D19" s="27" t="s">
        <v>13</v>
      </c>
      <c r="E19" s="27" t="s">
        <v>13</v>
      </c>
      <c r="F19" s="27" t="s">
        <v>13</v>
      </c>
      <c r="G19" s="152" t="s">
        <v>13</v>
      </c>
      <c r="H19" s="152" t="s">
        <v>13</v>
      </c>
      <c r="I19" s="152" t="s">
        <v>13</v>
      </c>
      <c r="J19" s="152" t="s">
        <v>13</v>
      </c>
      <c r="K19" s="155" t="s">
        <v>655</v>
      </c>
      <c r="L19" s="98"/>
    </row>
    <row r="20" spans="1:13" ht="38.25" customHeight="1" x14ac:dyDescent="0.25">
      <c r="A20" s="94">
        <v>4</v>
      </c>
      <c r="B20" s="94" t="s">
        <v>308</v>
      </c>
      <c r="C20" s="65" t="s">
        <v>300</v>
      </c>
      <c r="D20" s="27" t="s">
        <v>13</v>
      </c>
      <c r="E20" s="27" t="s">
        <v>13</v>
      </c>
      <c r="F20" s="27" t="s">
        <v>13</v>
      </c>
      <c r="G20" s="152" t="s">
        <v>13</v>
      </c>
      <c r="H20" s="152" t="s">
        <v>13</v>
      </c>
      <c r="I20" s="152" t="s">
        <v>13</v>
      </c>
      <c r="J20" s="152" t="s">
        <v>13</v>
      </c>
      <c r="K20" s="155" t="s">
        <v>655</v>
      </c>
      <c r="L20" s="98"/>
    </row>
    <row r="21" spans="1:13" ht="38.25" customHeight="1" x14ac:dyDescent="0.25">
      <c r="A21" s="151">
        <v>5</v>
      </c>
      <c r="B21" s="151" t="s">
        <v>383</v>
      </c>
      <c r="C21" s="98" t="s">
        <v>384</v>
      </c>
      <c r="D21" s="97" t="s">
        <v>13</v>
      </c>
      <c r="E21" s="97" t="s">
        <v>13</v>
      </c>
      <c r="F21" s="97" t="s">
        <v>13</v>
      </c>
      <c r="G21" s="152" t="s">
        <v>13</v>
      </c>
      <c r="H21" s="152" t="s">
        <v>13</v>
      </c>
      <c r="I21" s="152" t="s">
        <v>13</v>
      </c>
      <c r="J21" s="152" t="s">
        <v>13</v>
      </c>
      <c r="K21" s="155" t="s">
        <v>655</v>
      </c>
      <c r="L21" s="98"/>
    </row>
    <row r="22" spans="1:13" ht="16.5" customHeight="1" x14ac:dyDescent="0.25">
      <c r="A22" s="758" t="s">
        <v>193</v>
      </c>
      <c r="B22" s="759"/>
      <c r="C22" s="760"/>
      <c r="D22" s="66">
        <v>5</v>
      </c>
      <c r="E22" s="66">
        <v>5</v>
      </c>
      <c r="F22" s="66">
        <v>5</v>
      </c>
      <c r="G22" s="66">
        <v>5</v>
      </c>
      <c r="H22" s="66">
        <v>5</v>
      </c>
      <c r="I22" s="42">
        <v>5</v>
      </c>
      <c r="J22" s="57">
        <v>5</v>
      </c>
      <c r="K22" s="57" t="s">
        <v>656</v>
      </c>
      <c r="L22" s="57">
        <v>0</v>
      </c>
    </row>
    <row r="23" spans="1:13" s="4" customFormat="1" ht="48.75" customHeight="1" x14ac:dyDescent="0.25">
      <c r="A23" s="64" t="s">
        <v>3</v>
      </c>
      <c r="B23" s="64" t="s">
        <v>37</v>
      </c>
      <c r="C23" s="64" t="s">
        <v>197</v>
      </c>
      <c r="D23" s="64" t="s">
        <v>334</v>
      </c>
      <c r="E23" s="64" t="s">
        <v>335</v>
      </c>
      <c r="F23" s="64" t="s">
        <v>8</v>
      </c>
      <c r="G23" s="64" t="s">
        <v>10</v>
      </c>
      <c r="H23" s="64" t="s">
        <v>391</v>
      </c>
      <c r="I23" s="64" t="s">
        <v>9</v>
      </c>
      <c r="J23" s="64" t="s">
        <v>198</v>
      </c>
      <c r="K23" s="64" t="s">
        <v>392</v>
      </c>
      <c r="L23" s="64" t="s">
        <v>203</v>
      </c>
    </row>
    <row r="24" spans="1:13" ht="16.5" customHeight="1" x14ac:dyDescent="0.25">
      <c r="A24" s="727">
        <v>0</v>
      </c>
      <c r="B24" s="728"/>
      <c r="C24" s="728"/>
      <c r="D24" s="728"/>
      <c r="E24" s="728"/>
      <c r="F24" s="728"/>
      <c r="G24" s="728"/>
      <c r="H24" s="728"/>
      <c r="I24" s="728"/>
      <c r="J24" s="728"/>
      <c r="K24" s="728"/>
      <c r="L24" s="729"/>
    </row>
    <row r="25" spans="1:13" ht="16.5" customHeight="1" x14ac:dyDescent="0.25">
      <c r="A25" s="779"/>
      <c r="B25" s="780"/>
      <c r="C25" s="780"/>
      <c r="D25" s="780"/>
      <c r="E25" s="780"/>
      <c r="F25" s="780"/>
      <c r="G25" s="780"/>
      <c r="H25" s="780"/>
      <c r="I25" s="780"/>
      <c r="J25" s="780"/>
      <c r="K25" s="780"/>
      <c r="L25" s="781"/>
    </row>
    <row r="26" spans="1:13" ht="16.5" customHeight="1" x14ac:dyDescent="0.25">
      <c r="A26" s="761" t="s">
        <v>40</v>
      </c>
      <c r="B26" s="658"/>
      <c r="C26" s="658"/>
      <c r="D26" s="658"/>
      <c r="E26" s="658"/>
      <c r="F26" s="658"/>
      <c r="G26" s="658"/>
      <c r="H26" s="658"/>
      <c r="I26" s="658"/>
      <c r="J26" s="658"/>
      <c r="K26" s="658"/>
      <c r="L26" s="762"/>
    </row>
    <row r="27" spans="1:13" x14ac:dyDescent="0.25">
      <c r="A27" s="652" t="s">
        <v>41</v>
      </c>
      <c r="B27" s="652"/>
      <c r="C27" s="652"/>
      <c r="D27" s="663" t="s">
        <v>2</v>
      </c>
      <c r="E27" s="663"/>
      <c r="F27" s="663"/>
      <c r="G27" s="663"/>
      <c r="H27" s="663"/>
      <c r="I27" s="663"/>
      <c r="J27" s="663"/>
      <c r="K27" s="663"/>
      <c r="L27" s="663"/>
    </row>
    <row r="28" spans="1:13" s="4" customFormat="1" ht="51" x14ac:dyDescent="0.25">
      <c r="A28" s="61" t="s">
        <v>3</v>
      </c>
      <c r="B28" s="61" t="s">
        <v>4</v>
      </c>
      <c r="C28" s="61" t="s">
        <v>195</v>
      </c>
      <c r="D28" s="61" t="s">
        <v>334</v>
      </c>
      <c r="E28" s="61" t="s">
        <v>335</v>
      </c>
      <c r="F28" s="62" t="s">
        <v>8</v>
      </c>
      <c r="G28" s="61" t="s">
        <v>10</v>
      </c>
      <c r="H28" s="61" t="s">
        <v>391</v>
      </c>
      <c r="I28" s="61" t="s">
        <v>9</v>
      </c>
      <c r="J28" s="61" t="s">
        <v>198</v>
      </c>
      <c r="K28" s="61" t="s">
        <v>392</v>
      </c>
      <c r="L28" s="62" t="s">
        <v>203</v>
      </c>
    </row>
    <row r="29" spans="1:13" ht="36.75" customHeight="1" x14ac:dyDescent="0.25">
      <c r="A29" s="94">
        <f>A21+1</f>
        <v>6</v>
      </c>
      <c r="B29" s="65" t="s">
        <v>301</v>
      </c>
      <c r="C29" s="65" t="s">
        <v>302</v>
      </c>
      <c r="D29" s="27" t="s">
        <v>13</v>
      </c>
      <c r="E29" s="27" t="s">
        <v>13</v>
      </c>
      <c r="F29" s="27" t="s">
        <v>13</v>
      </c>
      <c r="G29" s="27" t="s">
        <v>13</v>
      </c>
      <c r="H29" s="152" t="s">
        <v>13</v>
      </c>
      <c r="I29" s="152" t="s">
        <v>13</v>
      </c>
      <c r="J29" s="152" t="s">
        <v>13</v>
      </c>
      <c r="K29" s="155" t="s">
        <v>657</v>
      </c>
      <c r="L29" s="98"/>
    </row>
    <row r="30" spans="1:13" ht="46.5" customHeight="1" x14ac:dyDescent="0.25">
      <c r="A30" s="94">
        <f>A29+1</f>
        <v>7</v>
      </c>
      <c r="B30" s="65" t="s">
        <v>303</v>
      </c>
      <c r="C30" s="65" t="s">
        <v>304</v>
      </c>
      <c r="D30" s="27" t="s">
        <v>13</v>
      </c>
      <c r="E30" s="27" t="s">
        <v>13</v>
      </c>
      <c r="F30" s="27" t="s">
        <v>13</v>
      </c>
      <c r="G30" s="27" t="s">
        <v>13</v>
      </c>
      <c r="H30" s="675" t="s">
        <v>785</v>
      </c>
      <c r="I30" s="676"/>
      <c r="J30" s="676"/>
      <c r="K30" s="676"/>
      <c r="L30" s="678"/>
    </row>
    <row r="31" spans="1:13" ht="19.5" customHeight="1" x14ac:dyDescent="0.25">
      <c r="A31" s="769" t="s">
        <v>193</v>
      </c>
      <c r="B31" s="769"/>
      <c r="C31" s="769"/>
      <c r="D31" s="150">
        <v>2</v>
      </c>
      <c r="E31" s="150">
        <v>2</v>
      </c>
      <c r="F31" s="150">
        <v>2</v>
      </c>
      <c r="G31" s="150">
        <v>2</v>
      </c>
      <c r="H31" s="150">
        <v>1</v>
      </c>
      <c r="I31" s="150">
        <v>1</v>
      </c>
      <c r="J31" s="150">
        <v>1</v>
      </c>
      <c r="K31" s="57" t="s">
        <v>656</v>
      </c>
      <c r="L31" s="150">
        <v>0</v>
      </c>
      <c r="M31" s="4"/>
    </row>
    <row r="32" spans="1:13" x14ac:dyDescent="0.25">
      <c r="A32" s="761" t="s">
        <v>51</v>
      </c>
      <c r="B32" s="658"/>
      <c r="C32" s="658"/>
      <c r="D32" s="658"/>
      <c r="E32" s="658"/>
      <c r="F32" s="658"/>
      <c r="G32" s="658"/>
      <c r="H32" s="658"/>
      <c r="I32" s="658"/>
      <c r="J32" s="658"/>
      <c r="K32" s="658"/>
      <c r="L32" s="762"/>
    </row>
    <row r="33" spans="1:12" x14ac:dyDescent="0.25">
      <c r="A33" s="652" t="s">
        <v>52</v>
      </c>
      <c r="B33" s="652"/>
      <c r="C33" s="652"/>
      <c r="D33" s="648" t="s">
        <v>2</v>
      </c>
      <c r="E33" s="649"/>
      <c r="F33" s="649"/>
      <c r="G33" s="649"/>
      <c r="H33" s="649"/>
      <c r="I33" s="649"/>
      <c r="J33" s="649"/>
      <c r="K33" s="649"/>
      <c r="L33" s="723"/>
    </row>
    <row r="34" spans="1:12" s="4" customFormat="1" ht="51" x14ac:dyDescent="0.25">
      <c r="A34" s="61" t="s">
        <v>3</v>
      </c>
      <c r="B34" s="61" t="s">
        <v>4</v>
      </c>
      <c r="C34" s="61" t="s">
        <v>195</v>
      </c>
      <c r="D34" s="61" t="s">
        <v>340</v>
      </c>
      <c r="E34" s="61" t="s">
        <v>335</v>
      </c>
      <c r="F34" s="62" t="s">
        <v>8</v>
      </c>
      <c r="G34" s="61" t="s">
        <v>10</v>
      </c>
      <c r="H34" s="61" t="s">
        <v>391</v>
      </c>
      <c r="I34" s="61" t="s">
        <v>9</v>
      </c>
      <c r="J34" s="61" t="s">
        <v>198</v>
      </c>
      <c r="K34" s="61" t="s">
        <v>392</v>
      </c>
      <c r="L34" s="62" t="s">
        <v>203</v>
      </c>
    </row>
    <row r="35" spans="1:12" ht="51.75" customHeight="1" x14ac:dyDescent="0.25">
      <c r="A35" s="94">
        <f>A30+1</f>
        <v>8</v>
      </c>
      <c r="B35" s="65" t="s">
        <v>230</v>
      </c>
      <c r="C35" s="65" t="s">
        <v>386</v>
      </c>
      <c r="D35" s="27" t="s">
        <v>13</v>
      </c>
      <c r="E35" s="27" t="s">
        <v>13</v>
      </c>
      <c r="F35" s="27" t="s">
        <v>13</v>
      </c>
      <c r="G35" s="27" t="s">
        <v>13</v>
      </c>
      <c r="H35" s="27" t="s">
        <v>13</v>
      </c>
      <c r="I35" s="27" t="s">
        <v>13</v>
      </c>
      <c r="J35" s="27" t="s">
        <v>13</v>
      </c>
      <c r="K35" s="155" t="s">
        <v>657</v>
      </c>
      <c r="L35" s="98"/>
    </row>
    <row r="36" spans="1:12" ht="51.75" customHeight="1" x14ac:dyDescent="0.25">
      <c r="A36" s="6">
        <v>0</v>
      </c>
      <c r="B36" s="69" t="s">
        <v>231</v>
      </c>
      <c r="C36" s="69" t="s">
        <v>305</v>
      </c>
      <c r="D36" s="694" t="s">
        <v>388</v>
      </c>
      <c r="E36" s="756"/>
      <c r="F36" s="756"/>
      <c r="G36" s="756"/>
      <c r="H36" s="756"/>
      <c r="I36" s="756"/>
      <c r="J36" s="756"/>
      <c r="K36" s="756"/>
      <c r="L36" s="757"/>
    </row>
    <row r="37" spans="1:12" ht="32.25" customHeight="1" x14ac:dyDescent="0.25">
      <c r="A37" s="6">
        <v>0</v>
      </c>
      <c r="B37" s="69" t="s">
        <v>232</v>
      </c>
      <c r="C37" s="69" t="s">
        <v>306</v>
      </c>
      <c r="D37" s="694" t="s">
        <v>387</v>
      </c>
      <c r="E37" s="756"/>
      <c r="F37" s="756"/>
      <c r="G37" s="756"/>
      <c r="H37" s="756"/>
      <c r="I37" s="756"/>
      <c r="J37" s="756"/>
      <c r="K37" s="756"/>
      <c r="L37" s="757"/>
    </row>
    <row r="38" spans="1:12" ht="18.75" customHeight="1" x14ac:dyDescent="0.3">
      <c r="A38" s="758" t="s">
        <v>193</v>
      </c>
      <c r="B38" s="759"/>
      <c r="C38" s="760"/>
      <c r="D38" s="66">
        <v>1</v>
      </c>
      <c r="E38" s="66">
        <v>1</v>
      </c>
      <c r="F38" s="66">
        <v>1</v>
      </c>
      <c r="G38" s="66">
        <v>1</v>
      </c>
      <c r="H38" s="66">
        <v>1</v>
      </c>
      <c r="I38" s="42">
        <v>1</v>
      </c>
      <c r="J38" s="57">
        <v>1</v>
      </c>
      <c r="K38" s="11"/>
      <c r="L38" s="57">
        <v>0</v>
      </c>
    </row>
    <row r="39" spans="1:12" x14ac:dyDescent="0.25">
      <c r="A39" s="761" t="s">
        <v>78</v>
      </c>
      <c r="B39" s="658"/>
      <c r="C39" s="658"/>
      <c r="D39" s="658"/>
      <c r="E39" s="658"/>
      <c r="F39" s="658"/>
      <c r="G39" s="658"/>
      <c r="H39" s="658"/>
      <c r="I39" s="658"/>
      <c r="J39" s="658"/>
      <c r="K39" s="658"/>
      <c r="L39" s="762"/>
    </row>
    <row r="40" spans="1:12" x14ac:dyDescent="0.25">
      <c r="A40" s="652" t="s">
        <v>79</v>
      </c>
      <c r="B40" s="652"/>
      <c r="C40" s="652"/>
      <c r="D40" s="663" t="s">
        <v>2</v>
      </c>
      <c r="E40" s="663"/>
      <c r="F40" s="663"/>
      <c r="G40" s="663"/>
      <c r="H40" s="663"/>
      <c r="I40" s="663"/>
      <c r="J40" s="663"/>
      <c r="K40" s="663"/>
      <c r="L40" s="663"/>
    </row>
    <row r="41" spans="1:12" s="4" customFormat="1" ht="51" x14ac:dyDescent="0.25">
      <c r="A41" s="61" t="s">
        <v>3</v>
      </c>
      <c r="B41" s="61" t="s">
        <v>4</v>
      </c>
      <c r="C41" s="61" t="s">
        <v>195</v>
      </c>
      <c r="D41" s="61" t="s">
        <v>334</v>
      </c>
      <c r="E41" s="61" t="s">
        <v>335</v>
      </c>
      <c r="F41" s="62" t="s">
        <v>8</v>
      </c>
      <c r="G41" s="61" t="s">
        <v>10</v>
      </c>
      <c r="H41" s="61" t="s">
        <v>391</v>
      </c>
      <c r="I41" s="61" t="s">
        <v>9</v>
      </c>
      <c r="J41" s="61" t="s">
        <v>198</v>
      </c>
      <c r="K41" s="61" t="s">
        <v>392</v>
      </c>
      <c r="L41" s="62" t="s">
        <v>203</v>
      </c>
    </row>
    <row r="42" spans="1:12" ht="42" customHeight="1" x14ac:dyDescent="0.25">
      <c r="A42" s="94">
        <v>9</v>
      </c>
      <c r="B42" s="65" t="s">
        <v>315</v>
      </c>
      <c r="C42" s="95" t="s">
        <v>317</v>
      </c>
      <c r="D42" s="27" t="s">
        <v>13</v>
      </c>
      <c r="E42" s="27" t="s">
        <v>13</v>
      </c>
      <c r="F42" s="27" t="s">
        <v>13</v>
      </c>
      <c r="G42" s="27" t="s">
        <v>13</v>
      </c>
      <c r="H42" s="27" t="s">
        <v>13</v>
      </c>
      <c r="I42" s="27" t="s">
        <v>13</v>
      </c>
      <c r="J42" s="155" t="s">
        <v>658</v>
      </c>
      <c r="K42" s="155"/>
      <c r="L42" s="98"/>
    </row>
    <row r="43" spans="1:12" ht="41.25" customHeight="1" x14ac:dyDescent="0.25">
      <c r="A43" s="94">
        <v>10</v>
      </c>
      <c r="B43" s="65" t="s">
        <v>316</v>
      </c>
      <c r="C43" s="95" t="s">
        <v>318</v>
      </c>
      <c r="D43" s="27" t="s">
        <v>13</v>
      </c>
      <c r="E43" s="27" t="s">
        <v>13</v>
      </c>
      <c r="F43" s="27" t="s">
        <v>13</v>
      </c>
      <c r="G43" s="27" t="s">
        <v>13</v>
      </c>
      <c r="H43" s="27" t="s">
        <v>13</v>
      </c>
      <c r="I43" s="27" t="s">
        <v>13</v>
      </c>
      <c r="J43" s="155" t="s">
        <v>658</v>
      </c>
      <c r="K43" s="155"/>
      <c r="L43" s="98"/>
    </row>
    <row r="44" spans="1:12" ht="51" x14ac:dyDescent="0.25">
      <c r="A44" s="64" t="s">
        <v>3</v>
      </c>
      <c r="B44" s="64" t="s">
        <v>37</v>
      </c>
      <c r="C44" s="64" t="s">
        <v>197</v>
      </c>
      <c r="D44" s="64" t="s">
        <v>5</v>
      </c>
      <c r="E44" s="64" t="s">
        <v>335</v>
      </c>
      <c r="F44" s="64" t="s">
        <v>8</v>
      </c>
      <c r="G44" s="64" t="s">
        <v>10</v>
      </c>
      <c r="H44" s="64" t="s">
        <v>391</v>
      </c>
      <c r="I44" s="64" t="s">
        <v>9</v>
      </c>
      <c r="J44" s="64" t="s">
        <v>198</v>
      </c>
      <c r="K44" s="64" t="s">
        <v>392</v>
      </c>
      <c r="L44" s="64" t="s">
        <v>203</v>
      </c>
    </row>
    <row r="45" spans="1:12" ht="38.25" customHeight="1" x14ac:dyDescent="0.25">
      <c r="A45" s="94">
        <f>A43+1</f>
        <v>11</v>
      </c>
      <c r="B45" s="65" t="s">
        <v>336</v>
      </c>
      <c r="C45" s="65" t="s">
        <v>319</v>
      </c>
      <c r="D45" s="27" t="s">
        <v>13</v>
      </c>
      <c r="E45" s="27" t="s">
        <v>13</v>
      </c>
      <c r="F45" s="27" t="s">
        <v>13</v>
      </c>
      <c r="G45" s="27" t="s">
        <v>13</v>
      </c>
      <c r="H45" s="27" t="s">
        <v>13</v>
      </c>
      <c r="I45" s="27" t="s">
        <v>13</v>
      </c>
      <c r="J45" s="155" t="s">
        <v>658</v>
      </c>
      <c r="K45" s="155"/>
      <c r="L45" s="94"/>
    </row>
    <row r="46" spans="1:12" ht="24" customHeight="1" x14ac:dyDescent="0.25">
      <c r="A46" s="758" t="s">
        <v>193</v>
      </c>
      <c r="B46" s="759"/>
      <c r="C46" s="760"/>
      <c r="D46" s="42">
        <v>3</v>
      </c>
      <c r="E46" s="42">
        <v>3</v>
      </c>
      <c r="F46" s="42">
        <v>3</v>
      </c>
      <c r="G46" s="42">
        <v>3</v>
      </c>
      <c r="H46" s="42">
        <v>3</v>
      </c>
      <c r="I46" s="42">
        <v>3</v>
      </c>
      <c r="J46" s="42">
        <v>0</v>
      </c>
      <c r="K46" s="57" t="s">
        <v>656</v>
      </c>
      <c r="L46" s="42">
        <v>0</v>
      </c>
    </row>
    <row r="47" spans="1:12" x14ac:dyDescent="0.25">
      <c r="A47" s="771" t="s">
        <v>105</v>
      </c>
      <c r="B47" s="661"/>
      <c r="C47" s="661"/>
      <c r="D47" s="661"/>
      <c r="E47" s="661"/>
      <c r="F47" s="661"/>
      <c r="G47" s="661"/>
      <c r="H47" s="661"/>
      <c r="I47" s="661"/>
      <c r="J47" s="661"/>
      <c r="K47" s="661"/>
      <c r="L47" s="772"/>
    </row>
    <row r="48" spans="1:12" x14ac:dyDescent="0.25">
      <c r="A48" s="652" t="s">
        <v>106</v>
      </c>
      <c r="B48" s="652"/>
      <c r="C48" s="652"/>
      <c r="D48" s="663" t="s">
        <v>2</v>
      </c>
      <c r="E48" s="663"/>
      <c r="F48" s="663"/>
      <c r="G48" s="663"/>
      <c r="H48" s="663"/>
      <c r="I48" s="663"/>
      <c r="J48" s="663"/>
      <c r="K48" s="663"/>
      <c r="L48" s="663"/>
    </row>
    <row r="49" spans="1:12" ht="51" x14ac:dyDescent="0.25">
      <c r="A49" s="61" t="s">
        <v>3</v>
      </c>
      <c r="B49" s="61" t="s">
        <v>4</v>
      </c>
      <c r="C49" s="61" t="s">
        <v>195</v>
      </c>
      <c r="D49" s="61" t="s">
        <v>340</v>
      </c>
      <c r="E49" s="62" t="s">
        <v>6</v>
      </c>
      <c r="F49" s="62" t="s">
        <v>8</v>
      </c>
      <c r="G49" s="61" t="s">
        <v>10</v>
      </c>
      <c r="H49" s="61" t="s">
        <v>391</v>
      </c>
      <c r="I49" s="61" t="s">
        <v>9</v>
      </c>
      <c r="J49" s="61" t="s">
        <v>198</v>
      </c>
      <c r="K49" s="61" t="s">
        <v>392</v>
      </c>
      <c r="L49" s="62" t="s">
        <v>203</v>
      </c>
    </row>
    <row r="50" spans="1:12" ht="45" customHeight="1" x14ac:dyDescent="0.25">
      <c r="A50" s="94">
        <f>A45+1</f>
        <v>12</v>
      </c>
      <c r="B50" s="65" t="s">
        <v>320</v>
      </c>
      <c r="C50" s="65" t="s">
        <v>327</v>
      </c>
      <c r="D50" s="27" t="s">
        <v>13</v>
      </c>
      <c r="E50" s="27" t="s">
        <v>13</v>
      </c>
      <c r="F50" s="27" t="s">
        <v>13</v>
      </c>
      <c r="G50" s="27" t="s">
        <v>13</v>
      </c>
      <c r="H50" s="27" t="s">
        <v>13</v>
      </c>
      <c r="I50" s="27" t="s">
        <v>13</v>
      </c>
      <c r="J50" s="155" t="s">
        <v>658</v>
      </c>
      <c r="K50" s="155"/>
      <c r="L50" s="98"/>
    </row>
    <row r="51" spans="1:12" ht="41.25" customHeight="1" x14ac:dyDescent="0.25">
      <c r="A51" s="94">
        <f>A50+1</f>
        <v>13</v>
      </c>
      <c r="B51" s="65" t="s">
        <v>321</v>
      </c>
      <c r="C51" s="65" t="s">
        <v>322</v>
      </c>
      <c r="D51" s="27" t="s">
        <v>13</v>
      </c>
      <c r="E51" s="27" t="s">
        <v>13</v>
      </c>
      <c r="F51" s="27" t="s">
        <v>13</v>
      </c>
      <c r="G51" s="27" t="s">
        <v>13</v>
      </c>
      <c r="H51" s="27" t="s">
        <v>13</v>
      </c>
      <c r="I51" s="27" t="s">
        <v>13</v>
      </c>
      <c r="J51" s="155" t="s">
        <v>658</v>
      </c>
      <c r="K51" s="155"/>
      <c r="L51" s="98"/>
    </row>
    <row r="52" spans="1:12" ht="43.5" customHeight="1" x14ac:dyDescent="0.25">
      <c r="A52" s="94">
        <f>A51+1</f>
        <v>14</v>
      </c>
      <c r="B52" s="65" t="s">
        <v>323</v>
      </c>
      <c r="C52" s="65" t="s">
        <v>324</v>
      </c>
      <c r="D52" s="27" t="s">
        <v>13</v>
      </c>
      <c r="E52" s="27" t="s">
        <v>13</v>
      </c>
      <c r="F52" s="27" t="s">
        <v>13</v>
      </c>
      <c r="G52" s="27" t="s">
        <v>13</v>
      </c>
      <c r="H52" s="27" t="s">
        <v>13</v>
      </c>
      <c r="I52" s="27" t="s">
        <v>13</v>
      </c>
      <c r="J52" s="155" t="s">
        <v>658</v>
      </c>
      <c r="K52" s="155"/>
      <c r="L52" s="98"/>
    </row>
    <row r="53" spans="1:12" ht="21.75" customHeight="1" x14ac:dyDescent="0.25">
      <c r="A53" s="758" t="s">
        <v>193</v>
      </c>
      <c r="B53" s="759"/>
      <c r="C53" s="760"/>
      <c r="D53" s="42">
        <v>3</v>
      </c>
      <c r="E53" s="42">
        <v>3</v>
      </c>
      <c r="F53" s="42">
        <v>3</v>
      </c>
      <c r="G53" s="42">
        <v>3</v>
      </c>
      <c r="H53" s="42">
        <v>3</v>
      </c>
      <c r="I53" s="57">
        <v>3</v>
      </c>
      <c r="J53" s="57">
        <v>0</v>
      </c>
      <c r="K53" s="57" t="s">
        <v>656</v>
      </c>
      <c r="L53" s="57">
        <v>0</v>
      </c>
    </row>
    <row r="54" spans="1:12" ht="51" x14ac:dyDescent="0.25">
      <c r="A54" s="64" t="s">
        <v>3</v>
      </c>
      <c r="B54" s="64" t="s">
        <v>37</v>
      </c>
      <c r="C54" s="64" t="s">
        <v>197</v>
      </c>
      <c r="D54" s="64" t="s">
        <v>340</v>
      </c>
      <c r="E54" s="64" t="s">
        <v>335</v>
      </c>
      <c r="F54" s="64" t="s">
        <v>8</v>
      </c>
      <c r="G54" s="64" t="s">
        <v>10</v>
      </c>
      <c r="H54" s="64" t="s">
        <v>391</v>
      </c>
      <c r="I54" s="64" t="s">
        <v>9</v>
      </c>
      <c r="J54" s="64" t="s">
        <v>198</v>
      </c>
      <c r="K54" s="64" t="s">
        <v>392</v>
      </c>
      <c r="L54" s="64" t="s">
        <v>203</v>
      </c>
    </row>
    <row r="55" spans="1:12" ht="20.25" customHeight="1" x14ac:dyDescent="0.25">
      <c r="A55" s="727">
        <v>0</v>
      </c>
      <c r="B55" s="728"/>
      <c r="C55" s="728"/>
      <c r="D55" s="728"/>
      <c r="E55" s="728"/>
      <c r="F55" s="728"/>
      <c r="G55" s="728"/>
      <c r="H55" s="728"/>
      <c r="I55" s="728"/>
      <c r="J55" s="728"/>
      <c r="K55" s="728"/>
      <c r="L55" s="729"/>
    </row>
    <row r="56" spans="1:12" x14ac:dyDescent="0.25">
      <c r="A56" s="761" t="s">
        <v>134</v>
      </c>
      <c r="B56" s="658"/>
      <c r="C56" s="658"/>
      <c r="D56" s="658"/>
      <c r="E56" s="658"/>
      <c r="F56" s="658"/>
      <c r="G56" s="658"/>
      <c r="H56" s="658"/>
      <c r="I56" s="658"/>
      <c r="J56" s="658"/>
      <c r="K56" s="658"/>
      <c r="L56" s="762"/>
    </row>
    <row r="57" spans="1:12" x14ac:dyDescent="0.25">
      <c r="A57" s="652" t="s">
        <v>135</v>
      </c>
      <c r="B57" s="652"/>
      <c r="C57" s="652"/>
      <c r="D57" s="663" t="s">
        <v>2</v>
      </c>
      <c r="E57" s="663"/>
      <c r="F57" s="663"/>
      <c r="G57" s="663"/>
      <c r="H57" s="663"/>
      <c r="I57" s="663"/>
      <c r="J57" s="663"/>
      <c r="K57" s="663"/>
      <c r="L57" s="663"/>
    </row>
    <row r="58" spans="1:12" ht="51" x14ac:dyDescent="0.25">
      <c r="A58" s="63" t="s">
        <v>3</v>
      </c>
      <c r="B58" s="63" t="s">
        <v>4</v>
      </c>
      <c r="C58" s="61" t="s">
        <v>195</v>
      </c>
      <c r="D58" s="61" t="s">
        <v>340</v>
      </c>
      <c r="E58" s="61" t="s">
        <v>335</v>
      </c>
      <c r="F58" s="63" t="s">
        <v>8</v>
      </c>
      <c r="G58" s="61" t="s">
        <v>10</v>
      </c>
      <c r="H58" s="61" t="s">
        <v>391</v>
      </c>
      <c r="I58" s="61" t="s">
        <v>9</v>
      </c>
      <c r="J58" s="61" t="s">
        <v>198</v>
      </c>
      <c r="K58" s="61" t="s">
        <v>392</v>
      </c>
      <c r="L58" s="61" t="s">
        <v>203</v>
      </c>
    </row>
    <row r="59" spans="1:12" ht="46.5" customHeight="1" x14ac:dyDescent="0.25">
      <c r="A59" s="94">
        <f>A52+1</f>
        <v>15</v>
      </c>
      <c r="B59" s="65" t="s">
        <v>325</v>
      </c>
      <c r="C59" s="65" t="s">
        <v>322</v>
      </c>
      <c r="D59" s="27" t="s">
        <v>13</v>
      </c>
      <c r="E59" s="27" t="s">
        <v>13</v>
      </c>
      <c r="F59" s="27" t="s">
        <v>13</v>
      </c>
      <c r="G59" s="27" t="s">
        <v>13</v>
      </c>
      <c r="H59" s="27" t="s">
        <v>13</v>
      </c>
      <c r="I59" s="27" t="s">
        <v>13</v>
      </c>
      <c r="J59" s="155" t="s">
        <v>658</v>
      </c>
      <c r="K59" s="155"/>
      <c r="L59" s="97"/>
    </row>
    <row r="60" spans="1:12" ht="45" customHeight="1" x14ac:dyDescent="0.25">
      <c r="A60" s="98">
        <f>A59+1</f>
        <v>16</v>
      </c>
      <c r="B60" s="65" t="s">
        <v>326</v>
      </c>
      <c r="C60" s="65" t="s">
        <v>324</v>
      </c>
      <c r="D60" s="27" t="s">
        <v>13</v>
      </c>
      <c r="E60" s="27" t="s">
        <v>13</v>
      </c>
      <c r="F60" s="27" t="s">
        <v>13</v>
      </c>
      <c r="G60" s="27" t="s">
        <v>13</v>
      </c>
      <c r="H60" s="27" t="s">
        <v>13</v>
      </c>
      <c r="I60" s="27" t="s">
        <v>13</v>
      </c>
      <c r="J60" s="155" t="s">
        <v>658</v>
      </c>
      <c r="K60" s="155"/>
      <c r="L60" s="98"/>
    </row>
    <row r="61" spans="1:12" ht="39" customHeight="1" x14ac:dyDescent="0.25">
      <c r="A61" s="98">
        <f>A60+1</f>
        <v>17</v>
      </c>
      <c r="B61" s="65" t="s">
        <v>385</v>
      </c>
      <c r="C61" s="65" t="s">
        <v>327</v>
      </c>
      <c r="D61" s="27" t="s">
        <v>13</v>
      </c>
      <c r="E61" s="27" t="s">
        <v>13</v>
      </c>
      <c r="F61" s="27" t="s">
        <v>13</v>
      </c>
      <c r="G61" s="27" t="s">
        <v>13</v>
      </c>
      <c r="H61" s="27" t="s">
        <v>13</v>
      </c>
      <c r="I61" s="27" t="s">
        <v>13</v>
      </c>
      <c r="J61" s="27" t="s">
        <v>13</v>
      </c>
      <c r="K61" s="155"/>
      <c r="L61" s="98"/>
    </row>
    <row r="62" spans="1:12" ht="21.75" customHeight="1" x14ac:dyDescent="0.25">
      <c r="A62" s="766" t="s">
        <v>193</v>
      </c>
      <c r="B62" s="767"/>
      <c r="C62" s="768"/>
      <c r="D62" s="66">
        <v>3</v>
      </c>
      <c r="E62" s="66">
        <v>3</v>
      </c>
      <c r="F62" s="66">
        <v>3</v>
      </c>
      <c r="G62" s="42">
        <v>3</v>
      </c>
      <c r="H62" s="42">
        <v>3</v>
      </c>
      <c r="I62" s="42">
        <v>3</v>
      </c>
      <c r="J62" s="57">
        <v>1</v>
      </c>
      <c r="K62" s="57" t="s">
        <v>656</v>
      </c>
      <c r="L62" s="57">
        <v>0</v>
      </c>
    </row>
    <row r="63" spans="1:12" ht="51" x14ac:dyDescent="0.25">
      <c r="A63" s="64" t="s">
        <v>3</v>
      </c>
      <c r="B63" s="64" t="s">
        <v>37</v>
      </c>
      <c r="C63" s="64" t="s">
        <v>197</v>
      </c>
      <c r="D63" s="64" t="s">
        <v>334</v>
      </c>
      <c r="E63" s="64" t="s">
        <v>335</v>
      </c>
      <c r="F63" s="64" t="s">
        <v>8</v>
      </c>
      <c r="G63" s="64" t="s">
        <v>10</v>
      </c>
      <c r="H63" s="64" t="s">
        <v>391</v>
      </c>
      <c r="I63" s="64" t="s">
        <v>9</v>
      </c>
      <c r="J63" s="64" t="s">
        <v>198</v>
      </c>
      <c r="K63" s="64" t="s">
        <v>392</v>
      </c>
      <c r="L63" s="64" t="s">
        <v>203</v>
      </c>
    </row>
    <row r="64" spans="1:12" ht="21" customHeight="1" x14ac:dyDescent="0.25">
      <c r="A64" s="727">
        <v>0</v>
      </c>
      <c r="B64" s="728"/>
      <c r="C64" s="728"/>
      <c r="D64" s="728"/>
      <c r="E64" s="728"/>
      <c r="F64" s="728"/>
      <c r="G64" s="728"/>
      <c r="H64" s="728"/>
      <c r="I64" s="728"/>
      <c r="J64" s="728"/>
      <c r="K64" s="728"/>
      <c r="L64" s="729"/>
    </row>
    <row r="65" spans="1:15" x14ac:dyDescent="0.25">
      <c r="A65" s="771" t="s">
        <v>312</v>
      </c>
      <c r="B65" s="661"/>
      <c r="C65" s="661"/>
      <c r="D65" s="661"/>
      <c r="E65" s="661"/>
      <c r="F65" s="661"/>
      <c r="G65" s="661"/>
      <c r="H65" s="661"/>
      <c r="I65" s="661"/>
      <c r="J65" s="661"/>
      <c r="K65" s="661"/>
      <c r="L65" s="772"/>
    </row>
    <row r="66" spans="1:15" x14ac:dyDescent="0.25">
      <c r="A66" s="652" t="s">
        <v>313</v>
      </c>
      <c r="B66" s="652"/>
      <c r="C66" s="652"/>
      <c r="D66" s="663" t="s">
        <v>2</v>
      </c>
      <c r="E66" s="663"/>
      <c r="F66" s="663"/>
      <c r="G66" s="663"/>
      <c r="H66" s="663"/>
      <c r="I66" s="663"/>
      <c r="J66" s="663"/>
      <c r="K66" s="663"/>
      <c r="L66" s="663"/>
    </row>
    <row r="67" spans="1:15" ht="51" x14ac:dyDescent="0.25">
      <c r="A67" s="61" t="s">
        <v>3</v>
      </c>
      <c r="B67" s="61" t="s">
        <v>4</v>
      </c>
      <c r="C67" s="61" t="s">
        <v>195</v>
      </c>
      <c r="D67" s="61" t="s">
        <v>340</v>
      </c>
      <c r="E67" s="61" t="s">
        <v>335</v>
      </c>
      <c r="F67" s="62" t="s">
        <v>8</v>
      </c>
      <c r="G67" s="61" t="s">
        <v>10</v>
      </c>
      <c r="H67" s="61" t="s">
        <v>391</v>
      </c>
      <c r="I67" s="61" t="s">
        <v>9</v>
      </c>
      <c r="J67" s="61" t="s">
        <v>198</v>
      </c>
      <c r="K67" s="61" t="s">
        <v>392</v>
      </c>
      <c r="L67" s="62" t="s">
        <v>203</v>
      </c>
      <c r="M67" s="5"/>
    </row>
    <row r="68" spans="1:15" ht="140.25" x14ac:dyDescent="0.25">
      <c r="A68" s="94">
        <f>A61+1</f>
        <v>18</v>
      </c>
      <c r="B68" s="65" t="s">
        <v>307</v>
      </c>
      <c r="C68" s="65" t="s">
        <v>309</v>
      </c>
      <c r="D68" s="98" t="s">
        <v>13</v>
      </c>
      <c r="E68" s="98" t="s">
        <v>13</v>
      </c>
      <c r="F68" s="98" t="s">
        <v>13</v>
      </c>
      <c r="G68" s="94"/>
      <c r="H68" s="94"/>
      <c r="I68" s="94"/>
      <c r="J68" s="98"/>
      <c r="K68" s="202" t="s">
        <v>659</v>
      </c>
      <c r="L68" s="98"/>
    </row>
    <row r="69" spans="1:15" ht="51" x14ac:dyDescent="0.25">
      <c r="A69" s="94">
        <f>A68+1</f>
        <v>19</v>
      </c>
      <c r="B69" s="95" t="s">
        <v>310</v>
      </c>
      <c r="C69" s="95" t="s">
        <v>338</v>
      </c>
      <c r="D69" s="27" t="s">
        <v>13</v>
      </c>
      <c r="E69" s="98" t="s">
        <v>13</v>
      </c>
      <c r="F69" s="98" t="s">
        <v>13</v>
      </c>
      <c r="G69" s="98" t="s">
        <v>13</v>
      </c>
      <c r="H69" s="98" t="s">
        <v>13</v>
      </c>
      <c r="I69" s="98" t="s">
        <v>13</v>
      </c>
      <c r="J69" s="98" t="s">
        <v>13</v>
      </c>
      <c r="K69" s="155" t="s">
        <v>657</v>
      </c>
      <c r="L69" s="98"/>
    </row>
    <row r="70" spans="1:15" ht="51" x14ac:dyDescent="0.25">
      <c r="A70" s="94">
        <f>A69+1</f>
        <v>20</v>
      </c>
      <c r="B70" s="95" t="s">
        <v>311</v>
      </c>
      <c r="C70" s="95" t="s">
        <v>337</v>
      </c>
      <c r="D70" s="27" t="s">
        <v>13</v>
      </c>
      <c r="E70" s="27" t="s">
        <v>13</v>
      </c>
      <c r="F70" s="98" t="s">
        <v>13</v>
      </c>
      <c r="G70" s="98" t="s">
        <v>13</v>
      </c>
      <c r="H70" s="98" t="s">
        <v>13</v>
      </c>
      <c r="I70" s="98" t="s">
        <v>13</v>
      </c>
      <c r="J70" s="98" t="s">
        <v>13</v>
      </c>
      <c r="K70" s="155" t="s">
        <v>657</v>
      </c>
      <c r="L70" s="98"/>
      <c r="O70" s="70"/>
    </row>
    <row r="71" spans="1:15" ht="200.25" customHeight="1" x14ac:dyDescent="0.25">
      <c r="A71" s="218">
        <v>21</v>
      </c>
      <c r="B71" s="219" t="s">
        <v>314</v>
      </c>
      <c r="C71" s="217" t="s">
        <v>673</v>
      </c>
      <c r="D71" s="220" t="s">
        <v>13</v>
      </c>
      <c r="E71" s="220" t="s">
        <v>13</v>
      </c>
      <c r="F71" s="220" t="s">
        <v>13</v>
      </c>
      <c r="G71" s="220" t="s">
        <v>13</v>
      </c>
      <c r="H71" s="776" t="s">
        <v>784</v>
      </c>
      <c r="I71" s="777"/>
      <c r="J71" s="778"/>
      <c r="K71" s="213" t="s">
        <v>661</v>
      </c>
      <c r="L71" s="221" t="s">
        <v>662</v>
      </c>
    </row>
    <row r="72" spans="1:15" ht="149.25" customHeight="1" x14ac:dyDescent="0.25">
      <c r="A72" s="149">
        <v>22</v>
      </c>
      <c r="B72" s="202" t="s">
        <v>389</v>
      </c>
      <c r="C72" s="202" t="s">
        <v>390</v>
      </c>
      <c r="D72" s="203" t="s">
        <v>13</v>
      </c>
      <c r="E72" s="203" t="s">
        <v>13</v>
      </c>
      <c r="F72" s="203" t="s">
        <v>13</v>
      </c>
      <c r="G72" s="203" t="s">
        <v>13</v>
      </c>
      <c r="H72" s="149"/>
      <c r="I72" s="149"/>
      <c r="J72" s="149"/>
      <c r="K72" s="202" t="s">
        <v>660</v>
      </c>
      <c r="L72" s="98"/>
    </row>
    <row r="73" spans="1:15" ht="22.5" customHeight="1" x14ac:dyDescent="0.25">
      <c r="A73" s="758" t="s">
        <v>193</v>
      </c>
      <c r="B73" s="759"/>
      <c r="C73" s="760"/>
      <c r="D73" s="42">
        <v>5</v>
      </c>
      <c r="E73" s="42">
        <v>3</v>
      </c>
      <c r="F73" s="42">
        <v>5</v>
      </c>
      <c r="G73" s="42">
        <v>4</v>
      </c>
      <c r="H73" s="42">
        <v>2</v>
      </c>
      <c r="I73" s="42">
        <v>2</v>
      </c>
      <c r="J73" s="42">
        <v>2</v>
      </c>
      <c r="K73" s="57" t="s">
        <v>656</v>
      </c>
      <c r="L73" s="57">
        <v>0</v>
      </c>
    </row>
    <row r="74" spans="1:15" x14ac:dyDescent="0.25">
      <c r="A74" s="770"/>
      <c r="B74" s="770"/>
      <c r="C74" s="770"/>
      <c r="D74" s="773" t="s">
        <v>185</v>
      </c>
      <c r="E74" s="774"/>
      <c r="F74" s="774"/>
      <c r="G74" s="774"/>
      <c r="H74" s="774"/>
      <c r="I74" s="774"/>
      <c r="J74" s="774"/>
      <c r="K74" s="774"/>
      <c r="L74" s="775"/>
    </row>
    <row r="75" spans="1:15" ht="33" customHeight="1" x14ac:dyDescent="0.25">
      <c r="A75" s="763" t="s">
        <v>339</v>
      </c>
      <c r="B75" s="764"/>
      <c r="C75" s="765"/>
      <c r="D75" s="146">
        <f>SUM(A12+D22+A24+D31+D38+D46+D53+A55+D62+A64+D73)</f>
        <v>22</v>
      </c>
      <c r="E75" s="146">
        <f>SUM(A12+E22+E31+E38+E46+E53+A55+E62+A64+E73)</f>
        <v>20</v>
      </c>
      <c r="F75" s="146">
        <f>SUM(B12+F22+F31+F38+F46+F53+B55+F62+B64+F73)</f>
        <v>22</v>
      </c>
      <c r="G75" s="146">
        <f>SUM(C12+G22+G31+G38+G46+G53+C55+G62+C64+G73)</f>
        <v>21</v>
      </c>
      <c r="H75" s="146">
        <f>SUM(B12+H22+H38+H46+H53+H62+H73+H31)</f>
        <v>18</v>
      </c>
      <c r="I75" s="146">
        <f>SUM(A12+I22+I31+I38+I46+I53+A55+I62+A64+I73)</f>
        <v>18</v>
      </c>
      <c r="J75" s="146">
        <f>SUM(B12+J22+J31+J38+J46+J53+B55+J62+B64+J73)</f>
        <v>10</v>
      </c>
      <c r="K75" s="146"/>
      <c r="L75" s="146">
        <f>SUM(D12+L22+L31+L38+L46+L53+D55+L62+D64+L73)</f>
        <v>0</v>
      </c>
    </row>
  </sheetData>
  <mergeCells count="46">
    <mergeCell ref="A25:L25"/>
    <mergeCell ref="A1:L6"/>
    <mergeCell ref="A7:L8"/>
    <mergeCell ref="A9:L9"/>
    <mergeCell ref="A10:C10"/>
    <mergeCell ref="D10:L10"/>
    <mergeCell ref="D74:L74"/>
    <mergeCell ref="A65:L65"/>
    <mergeCell ref="A66:C66"/>
    <mergeCell ref="D66:L66"/>
    <mergeCell ref="A56:L56"/>
    <mergeCell ref="A57:C57"/>
    <mergeCell ref="D57:L57"/>
    <mergeCell ref="H71:J71"/>
    <mergeCell ref="A75:C75"/>
    <mergeCell ref="A22:C22"/>
    <mergeCell ref="A46:C46"/>
    <mergeCell ref="A53:C53"/>
    <mergeCell ref="A62:C62"/>
    <mergeCell ref="A73:C73"/>
    <mergeCell ref="A31:C31"/>
    <mergeCell ref="A74:C74"/>
    <mergeCell ref="A40:C40"/>
    <mergeCell ref="A47:L47"/>
    <mergeCell ref="A48:C48"/>
    <mergeCell ref="D48:L48"/>
    <mergeCell ref="A32:L32"/>
    <mergeCell ref="A33:C33"/>
    <mergeCell ref="D33:L33"/>
    <mergeCell ref="A39:L39"/>
    <mergeCell ref="H30:L30"/>
    <mergeCell ref="A12:L12"/>
    <mergeCell ref="A24:L24"/>
    <mergeCell ref="A55:L55"/>
    <mergeCell ref="A64:L64"/>
    <mergeCell ref="A13:L13"/>
    <mergeCell ref="D40:L40"/>
    <mergeCell ref="A27:C27"/>
    <mergeCell ref="D27:L27"/>
    <mergeCell ref="D36:L36"/>
    <mergeCell ref="D37:L37"/>
    <mergeCell ref="A38:C38"/>
    <mergeCell ref="A14:L14"/>
    <mergeCell ref="A15:C15"/>
    <mergeCell ref="D15:L15"/>
    <mergeCell ref="A26:L26"/>
  </mergeCells>
  <printOptions horizontalCentered="1" verticalCentered="1"/>
  <pageMargins left="0.70866141732283472" right="0.70866141732283472" top="0.74803149606299213" bottom="0.74803149606299213" header="0.31496062992125984" footer="0.31496062992125984"/>
  <pageSetup paperSize="9" scale="75" fitToHeight="0" orientation="landscape" r:id="rId1"/>
  <headerFooter>
    <oddFooter>&amp;LPrepared by: Anesia Cloete (SPO)&amp;C&amp;D&amp;R&amp;P</oddFooter>
  </headerFooter>
  <rowBreaks count="2" manualBreakCount="2">
    <brk id="46" max="16383" man="1"/>
    <brk id="64" max="1638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BEA1F3"/>
  </sheetPr>
  <dimension ref="A1:N33"/>
  <sheetViews>
    <sheetView view="pageBreakPreview" zoomScale="80" zoomScaleNormal="100" zoomScaleSheetLayoutView="80" workbookViewId="0">
      <pane ySplit="3" topLeftCell="A4" activePane="bottomLeft" state="frozen"/>
      <selection activeCell="B1" sqref="B1"/>
      <selection pane="bottomLeft" activeCell="E7" sqref="E7"/>
    </sheetView>
  </sheetViews>
  <sheetFormatPr defaultRowHeight="15" x14ac:dyDescent="0.25"/>
  <cols>
    <col min="1" max="1" width="6" customWidth="1"/>
    <col min="2" max="2" width="55.7109375" customWidth="1"/>
    <col min="3" max="3" width="19" customWidth="1"/>
    <col min="4" max="4" width="21.28515625" customWidth="1"/>
    <col min="5" max="5" width="21.7109375" customWidth="1"/>
  </cols>
  <sheetData>
    <row r="1" spans="1:14" ht="15" customHeight="1" x14ac:dyDescent="0.25">
      <c r="A1" s="789" t="s">
        <v>352</v>
      </c>
      <c r="B1" s="790"/>
      <c r="C1" s="790"/>
      <c r="D1" s="790"/>
      <c r="E1" s="791"/>
    </row>
    <row r="2" spans="1:14" ht="15.75" customHeight="1" x14ac:dyDescent="0.25">
      <c r="A2" s="792"/>
      <c r="B2" s="793"/>
      <c r="C2" s="793"/>
      <c r="D2" s="793"/>
      <c r="E2" s="794"/>
    </row>
    <row r="3" spans="1:14" ht="16.5" customHeight="1" x14ac:dyDescent="0.25">
      <c r="A3" s="72" t="s">
        <v>189</v>
      </c>
      <c r="B3" s="72" t="s">
        <v>190</v>
      </c>
      <c r="C3" s="72" t="s">
        <v>191</v>
      </c>
      <c r="D3" s="72" t="s">
        <v>192</v>
      </c>
      <c r="E3" s="72" t="s">
        <v>193</v>
      </c>
    </row>
    <row r="4" spans="1:14" ht="16.5" customHeight="1" x14ac:dyDescent="0.25">
      <c r="A4" s="106">
        <v>1</v>
      </c>
      <c r="B4" s="107" t="s">
        <v>341</v>
      </c>
      <c r="C4" s="116">
        <v>1</v>
      </c>
      <c r="D4" s="116">
        <v>21</v>
      </c>
      <c r="E4" s="116">
        <f>SUM(C4:D4)</f>
        <v>22</v>
      </c>
    </row>
    <row r="5" spans="1:14" ht="16.5" customHeight="1" x14ac:dyDescent="0.25">
      <c r="A5" s="106">
        <v>2</v>
      </c>
      <c r="B5" s="107" t="s">
        <v>350</v>
      </c>
      <c r="C5" s="116">
        <f>1</f>
        <v>1</v>
      </c>
      <c r="D5" s="116">
        <v>21</v>
      </c>
      <c r="E5" s="116">
        <f t="shared" ref="E5:E11" si="0">SUM(C5:D5)</f>
        <v>22</v>
      </c>
    </row>
    <row r="6" spans="1:14" ht="16.5" customHeight="1" x14ac:dyDescent="0.25">
      <c r="A6" s="106">
        <v>3</v>
      </c>
      <c r="B6" s="107" t="s">
        <v>342</v>
      </c>
      <c r="C6" s="116">
        <v>1</v>
      </c>
      <c r="D6" s="116">
        <v>19</v>
      </c>
      <c r="E6" s="116">
        <f t="shared" si="0"/>
        <v>20</v>
      </c>
      <c r="I6" s="795"/>
      <c r="J6" s="795"/>
      <c r="K6" s="795"/>
      <c r="L6" s="795"/>
      <c r="M6" s="795"/>
      <c r="N6" s="795"/>
    </row>
    <row r="7" spans="1:14" ht="16.5" customHeight="1" x14ac:dyDescent="0.25">
      <c r="A7" s="106">
        <v>4</v>
      </c>
      <c r="B7" s="107" t="s">
        <v>296</v>
      </c>
      <c r="C7" s="116">
        <v>1</v>
      </c>
      <c r="D7" s="116">
        <v>19</v>
      </c>
      <c r="E7" s="116">
        <f t="shared" si="0"/>
        <v>20</v>
      </c>
      <c r="I7" s="795"/>
      <c r="J7" s="795"/>
      <c r="K7" s="795"/>
      <c r="L7" s="795"/>
      <c r="M7" s="795"/>
      <c r="N7" s="795"/>
    </row>
    <row r="8" spans="1:14" ht="16.5" customHeight="1" x14ac:dyDescent="0.25">
      <c r="A8" s="106">
        <v>5</v>
      </c>
      <c r="B8" s="107" t="s">
        <v>393</v>
      </c>
      <c r="C8" s="116">
        <v>1</v>
      </c>
      <c r="D8" s="116">
        <v>17</v>
      </c>
      <c r="E8" s="116">
        <f t="shared" si="0"/>
        <v>18</v>
      </c>
      <c r="I8" s="204"/>
      <c r="J8" s="204"/>
      <c r="K8" s="204"/>
      <c r="L8" s="204"/>
      <c r="M8" s="204"/>
      <c r="N8" s="204"/>
    </row>
    <row r="9" spans="1:14" ht="16.5" customHeight="1" x14ac:dyDescent="0.25">
      <c r="A9" s="106">
        <v>6</v>
      </c>
      <c r="B9" s="107" t="s">
        <v>328</v>
      </c>
      <c r="C9" s="116">
        <v>1</v>
      </c>
      <c r="D9" s="116">
        <v>17</v>
      </c>
      <c r="E9" s="116">
        <f t="shared" si="0"/>
        <v>18</v>
      </c>
    </row>
    <row r="10" spans="1:14" ht="16.5" customHeight="1" x14ac:dyDescent="0.25">
      <c r="A10" s="106">
        <v>7</v>
      </c>
      <c r="B10" s="107" t="s">
        <v>367</v>
      </c>
      <c r="C10" s="116">
        <v>0</v>
      </c>
      <c r="D10" s="116">
        <v>10</v>
      </c>
      <c r="E10" s="116">
        <f t="shared" si="0"/>
        <v>10</v>
      </c>
    </row>
    <row r="11" spans="1:14" ht="16.5" customHeight="1" x14ac:dyDescent="0.25">
      <c r="A11" s="106">
        <v>8</v>
      </c>
      <c r="B11" s="107" t="s">
        <v>194</v>
      </c>
      <c r="C11" s="116">
        <v>0</v>
      </c>
      <c r="D11" s="116">
        <v>1</v>
      </c>
      <c r="E11" s="116">
        <f t="shared" si="0"/>
        <v>1</v>
      </c>
    </row>
    <row r="12" spans="1:14" ht="18.75" customHeight="1" x14ac:dyDescent="0.25">
      <c r="A12" s="106">
        <v>9</v>
      </c>
      <c r="B12" s="107" t="s">
        <v>377</v>
      </c>
      <c r="C12" s="109">
        <v>0</v>
      </c>
      <c r="D12" s="109">
        <v>1</v>
      </c>
      <c r="E12" s="109">
        <f>D12+C12</f>
        <v>1</v>
      </c>
    </row>
    <row r="13" spans="1:14" ht="16.5" customHeight="1" x14ac:dyDescent="0.25">
      <c r="A13" s="106">
        <v>10</v>
      </c>
      <c r="B13" s="111" t="s">
        <v>204</v>
      </c>
      <c r="C13" s="117">
        <v>0</v>
      </c>
      <c r="D13" s="117">
        <v>0</v>
      </c>
      <c r="E13" s="239">
        <f>D13+C13</f>
        <v>0</v>
      </c>
    </row>
    <row r="14" spans="1:14" x14ac:dyDescent="0.25">
      <c r="A14" s="788"/>
      <c r="B14" s="788"/>
      <c r="C14" s="788"/>
      <c r="D14" s="788"/>
      <c r="E14" s="788"/>
    </row>
    <row r="15" spans="1:14" x14ac:dyDescent="0.25">
      <c r="A15" s="788"/>
      <c r="B15" s="788"/>
      <c r="C15" s="788"/>
      <c r="D15" s="788"/>
      <c r="E15" s="788"/>
    </row>
    <row r="16" spans="1:14" x14ac:dyDescent="0.25">
      <c r="A16" s="788"/>
      <c r="B16" s="788"/>
      <c r="C16" s="788"/>
      <c r="D16" s="788"/>
      <c r="E16" s="788"/>
    </row>
    <row r="17" spans="1:5" x14ac:dyDescent="0.25">
      <c r="A17" s="788"/>
      <c r="B17" s="788"/>
      <c r="C17" s="788"/>
      <c r="D17" s="788"/>
      <c r="E17" s="788"/>
    </row>
    <row r="18" spans="1:5" x14ac:dyDescent="0.25">
      <c r="A18" s="788"/>
      <c r="B18" s="788"/>
      <c r="C18" s="788"/>
      <c r="D18" s="788"/>
      <c r="E18" s="788"/>
    </row>
    <row r="19" spans="1:5" x14ac:dyDescent="0.25">
      <c r="A19" s="788"/>
      <c r="B19" s="788"/>
      <c r="C19" s="788"/>
      <c r="D19" s="788"/>
      <c r="E19" s="788"/>
    </row>
    <row r="20" spans="1:5" x14ac:dyDescent="0.25">
      <c r="A20" s="788"/>
      <c r="B20" s="788"/>
      <c r="C20" s="788"/>
      <c r="D20" s="788"/>
      <c r="E20" s="788"/>
    </row>
    <row r="21" spans="1:5" x14ac:dyDescent="0.25">
      <c r="A21" s="788"/>
      <c r="B21" s="788"/>
      <c r="C21" s="788"/>
      <c r="D21" s="788"/>
      <c r="E21" s="788"/>
    </row>
    <row r="22" spans="1:5" x14ac:dyDescent="0.25">
      <c r="A22" s="788"/>
      <c r="B22" s="788"/>
      <c r="C22" s="788"/>
      <c r="D22" s="788"/>
      <c r="E22" s="788"/>
    </row>
    <row r="23" spans="1:5" x14ac:dyDescent="0.25">
      <c r="A23" s="788"/>
      <c r="B23" s="788"/>
      <c r="C23" s="788"/>
      <c r="D23" s="788"/>
      <c r="E23" s="788"/>
    </row>
    <row r="24" spans="1:5" x14ac:dyDescent="0.25">
      <c r="A24" s="788"/>
      <c r="B24" s="788"/>
      <c r="C24" s="788"/>
      <c r="D24" s="788"/>
      <c r="E24" s="788"/>
    </row>
    <row r="25" spans="1:5" x14ac:dyDescent="0.25">
      <c r="A25" s="788"/>
      <c r="B25" s="788"/>
      <c r="C25" s="788"/>
      <c r="D25" s="788"/>
      <c r="E25" s="788"/>
    </row>
    <row r="26" spans="1:5" x14ac:dyDescent="0.25">
      <c r="A26" s="788"/>
      <c r="B26" s="788"/>
      <c r="C26" s="788"/>
      <c r="D26" s="788"/>
      <c r="E26" s="788"/>
    </row>
    <row r="27" spans="1:5" x14ac:dyDescent="0.25">
      <c r="A27" s="788"/>
      <c r="B27" s="788"/>
      <c r="C27" s="788"/>
      <c r="D27" s="788"/>
      <c r="E27" s="788"/>
    </row>
    <row r="28" spans="1:5" x14ac:dyDescent="0.25">
      <c r="A28" s="788"/>
      <c r="B28" s="788"/>
      <c r="C28" s="788"/>
      <c r="D28" s="788"/>
      <c r="E28" s="788"/>
    </row>
    <row r="29" spans="1:5" x14ac:dyDescent="0.25">
      <c r="A29" s="788"/>
      <c r="B29" s="788"/>
      <c r="C29" s="788"/>
      <c r="D29" s="788"/>
      <c r="E29" s="788"/>
    </row>
    <row r="30" spans="1:5" x14ac:dyDescent="0.25">
      <c r="A30" s="788"/>
      <c r="B30" s="788"/>
      <c r="C30" s="788"/>
      <c r="D30" s="788"/>
      <c r="E30" s="788"/>
    </row>
    <row r="31" spans="1:5" x14ac:dyDescent="0.25">
      <c r="A31" s="788"/>
      <c r="B31" s="788"/>
      <c r="C31" s="788"/>
      <c r="D31" s="788"/>
      <c r="E31" s="788"/>
    </row>
    <row r="32" spans="1:5" x14ac:dyDescent="0.25">
      <c r="A32" s="788"/>
      <c r="B32" s="788"/>
      <c r="C32" s="788"/>
      <c r="D32" s="788"/>
      <c r="E32" s="788"/>
    </row>
    <row r="33" spans="1:5" x14ac:dyDescent="0.25">
      <c r="A33" s="788"/>
      <c r="B33" s="788"/>
      <c r="C33" s="788"/>
      <c r="D33" s="788"/>
      <c r="E33" s="788"/>
    </row>
  </sheetData>
  <mergeCells count="3">
    <mergeCell ref="A14:E33"/>
    <mergeCell ref="A1:E2"/>
    <mergeCell ref="I6:N7"/>
  </mergeCells>
  <pageMargins left="0.70866141732283472" right="0.70866141732283472" top="0.74803149606299213" bottom="0.74803149606299213" header="0.31496062992125984" footer="0.31496062992125984"/>
  <pageSetup orientation="landscape" r:id="rId1"/>
  <headerFooter>
    <oddFooter>&amp;L&amp;"+,Regular"Prepared by: Anesia Cloete (SPO) &amp;C&amp;D&amp;R&amp;P</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5C9A5"/>
  </sheetPr>
  <dimension ref="A1:O92"/>
  <sheetViews>
    <sheetView view="pageBreakPreview" zoomScale="70" zoomScaleNormal="100" zoomScaleSheetLayoutView="70" workbookViewId="0">
      <pane ySplit="11" topLeftCell="A80" activePane="bottomLeft" state="frozen"/>
      <selection pane="bottomLeft" activeCell="K77" sqref="K77"/>
    </sheetView>
  </sheetViews>
  <sheetFormatPr defaultColWidth="27.7109375" defaultRowHeight="15" x14ac:dyDescent="0.25"/>
  <cols>
    <col min="1" max="1" width="7.85546875" customWidth="1"/>
    <col min="2" max="2" width="14.5703125" customWidth="1"/>
    <col min="3" max="3" width="23.85546875" customWidth="1"/>
    <col min="4" max="4" width="11.42578125" customWidth="1"/>
    <col min="5" max="5" width="12.42578125" style="4" customWidth="1"/>
    <col min="6" max="6" width="11.42578125" customWidth="1"/>
    <col min="7" max="7" width="13.28515625" customWidth="1"/>
    <col min="8" max="8" width="12.7109375" customWidth="1"/>
    <col min="9" max="9" width="9.28515625" customWidth="1"/>
    <col min="10" max="10" width="12.140625" customWidth="1"/>
    <col min="11" max="11" width="25.7109375" customWidth="1"/>
    <col min="12" max="12" width="13" customWidth="1"/>
    <col min="13" max="13" width="4.85546875" customWidth="1"/>
    <col min="14" max="14" width="11.5703125" customWidth="1"/>
    <col min="15" max="15" width="6.85546875" customWidth="1"/>
  </cols>
  <sheetData>
    <row r="1" spans="1:14" x14ac:dyDescent="0.25">
      <c r="A1" s="706"/>
      <c r="B1" s="707"/>
      <c r="C1" s="707"/>
      <c r="D1" s="707"/>
      <c r="E1" s="707"/>
      <c r="F1" s="707"/>
      <c r="G1" s="707"/>
      <c r="H1" s="707"/>
      <c r="I1" s="707"/>
      <c r="J1" s="707"/>
      <c r="K1" s="707"/>
      <c r="L1" s="708"/>
    </row>
    <row r="2" spans="1:14" x14ac:dyDescent="0.25">
      <c r="A2" s="709"/>
      <c r="B2" s="637"/>
      <c r="C2" s="637"/>
      <c r="D2" s="637"/>
      <c r="E2" s="637"/>
      <c r="F2" s="637"/>
      <c r="G2" s="637"/>
      <c r="H2" s="637"/>
      <c r="I2" s="637"/>
      <c r="J2" s="637"/>
      <c r="K2" s="637"/>
      <c r="L2" s="710"/>
    </row>
    <row r="3" spans="1:14" x14ac:dyDescent="0.25">
      <c r="A3" s="709"/>
      <c r="B3" s="637"/>
      <c r="C3" s="637"/>
      <c r="D3" s="637"/>
      <c r="E3" s="637"/>
      <c r="F3" s="637"/>
      <c r="G3" s="637"/>
      <c r="H3" s="637"/>
      <c r="I3" s="637"/>
      <c r="J3" s="637"/>
      <c r="K3" s="637"/>
      <c r="L3" s="710"/>
    </row>
    <row r="4" spans="1:14" x14ac:dyDescent="0.25">
      <c r="A4" s="709"/>
      <c r="B4" s="637"/>
      <c r="C4" s="637"/>
      <c r="D4" s="637"/>
      <c r="E4" s="637"/>
      <c r="F4" s="637"/>
      <c r="G4" s="637"/>
      <c r="H4" s="637"/>
      <c r="I4" s="637"/>
      <c r="J4" s="637"/>
      <c r="K4" s="637"/>
      <c r="L4" s="710"/>
    </row>
    <row r="5" spans="1:14" x14ac:dyDescent="0.25">
      <c r="A5" s="709"/>
      <c r="B5" s="637"/>
      <c r="C5" s="637"/>
      <c r="D5" s="637"/>
      <c r="E5" s="637"/>
      <c r="F5" s="637"/>
      <c r="G5" s="637"/>
      <c r="H5" s="637"/>
      <c r="I5" s="637"/>
      <c r="J5" s="637"/>
      <c r="K5" s="637"/>
      <c r="L5" s="710"/>
    </row>
    <row r="6" spans="1:14" ht="15.75" thickBot="1" x14ac:dyDescent="0.3">
      <c r="A6" s="709"/>
      <c r="B6" s="637"/>
      <c r="C6" s="637"/>
      <c r="D6" s="637"/>
      <c r="E6" s="637"/>
      <c r="F6" s="637"/>
      <c r="G6" s="637"/>
      <c r="H6" s="637"/>
      <c r="I6" s="637"/>
      <c r="J6" s="637"/>
      <c r="K6" s="637"/>
      <c r="L6" s="710"/>
    </row>
    <row r="7" spans="1:14" x14ac:dyDescent="0.25">
      <c r="A7" s="782" t="s">
        <v>824</v>
      </c>
      <c r="B7" s="640"/>
      <c r="C7" s="640"/>
      <c r="D7" s="640"/>
      <c r="E7" s="640"/>
      <c r="F7" s="640"/>
      <c r="G7" s="640"/>
      <c r="H7" s="640"/>
      <c r="I7" s="640"/>
      <c r="J7" s="640"/>
      <c r="K7" s="640"/>
      <c r="L7" s="783"/>
      <c r="M7" s="1"/>
    </row>
    <row r="8" spans="1:14" ht="15.75" thickBot="1" x14ac:dyDescent="0.3">
      <c r="A8" s="784"/>
      <c r="B8" s="643"/>
      <c r="C8" s="643"/>
      <c r="D8" s="643"/>
      <c r="E8" s="643"/>
      <c r="F8" s="643"/>
      <c r="G8" s="643"/>
      <c r="H8" s="643"/>
      <c r="I8" s="643"/>
      <c r="J8" s="643"/>
      <c r="K8" s="643"/>
      <c r="L8" s="785"/>
      <c r="M8" s="2"/>
    </row>
    <row r="9" spans="1:14" x14ac:dyDescent="0.25">
      <c r="A9" s="786" t="s">
        <v>0</v>
      </c>
      <c r="B9" s="646"/>
      <c r="C9" s="646"/>
      <c r="D9" s="646"/>
      <c r="E9" s="646"/>
      <c r="F9" s="646"/>
      <c r="G9" s="646"/>
      <c r="H9" s="646"/>
      <c r="I9" s="646"/>
      <c r="J9" s="646"/>
      <c r="K9" s="646"/>
      <c r="L9" s="787"/>
      <c r="M9" s="3"/>
    </row>
    <row r="10" spans="1:14" ht="15" customHeight="1" x14ac:dyDescent="0.25">
      <c r="A10" s="652" t="s">
        <v>1</v>
      </c>
      <c r="B10" s="652"/>
      <c r="C10" s="652"/>
      <c r="D10" s="648" t="s">
        <v>2</v>
      </c>
      <c r="E10" s="649"/>
      <c r="F10" s="649"/>
      <c r="G10" s="649"/>
      <c r="H10" s="649"/>
      <c r="I10" s="649"/>
      <c r="J10" s="649"/>
      <c r="K10" s="649"/>
      <c r="L10" s="723"/>
    </row>
    <row r="11" spans="1:14" ht="69" customHeight="1" x14ac:dyDescent="0.25">
      <c r="A11" s="205" t="s">
        <v>3</v>
      </c>
      <c r="B11" s="205" t="s">
        <v>4</v>
      </c>
      <c r="C11" s="205" t="s">
        <v>195</v>
      </c>
      <c r="D11" s="205" t="s">
        <v>334</v>
      </c>
      <c r="E11" s="205" t="s">
        <v>335</v>
      </c>
      <c r="F11" s="205" t="s">
        <v>8</v>
      </c>
      <c r="G11" s="205" t="s">
        <v>781</v>
      </c>
      <c r="H11" s="205" t="s">
        <v>782</v>
      </c>
      <c r="I11" s="205" t="s">
        <v>9</v>
      </c>
      <c r="J11" s="205" t="s">
        <v>198</v>
      </c>
      <c r="K11" s="205" t="s">
        <v>392</v>
      </c>
      <c r="L11" s="205" t="s">
        <v>203</v>
      </c>
      <c r="N11" s="67"/>
    </row>
    <row r="12" spans="1:14" ht="16.5" customHeight="1" x14ac:dyDescent="0.25">
      <c r="A12" s="727">
        <v>0</v>
      </c>
      <c r="B12" s="728"/>
      <c r="C12" s="728"/>
      <c r="D12" s="728"/>
      <c r="E12" s="728"/>
      <c r="F12" s="728"/>
      <c r="G12" s="728"/>
      <c r="H12" s="728"/>
      <c r="I12" s="728"/>
      <c r="J12" s="728"/>
      <c r="K12" s="728"/>
      <c r="L12" s="729"/>
    </row>
    <row r="13" spans="1:14" ht="16.5" customHeight="1" x14ac:dyDescent="0.25">
      <c r="A13" s="727"/>
      <c r="B13" s="728"/>
      <c r="C13" s="728"/>
      <c r="D13" s="728"/>
      <c r="E13" s="728"/>
      <c r="F13" s="728"/>
      <c r="G13" s="728"/>
      <c r="H13" s="728"/>
      <c r="I13" s="728"/>
      <c r="J13" s="728"/>
      <c r="K13" s="728"/>
      <c r="L13" s="729"/>
    </row>
    <row r="14" spans="1:14" ht="16.5" customHeight="1" x14ac:dyDescent="0.25">
      <c r="A14" s="761" t="s">
        <v>202</v>
      </c>
      <c r="B14" s="658"/>
      <c r="C14" s="658"/>
      <c r="D14" s="658"/>
      <c r="E14" s="658"/>
      <c r="F14" s="658"/>
      <c r="G14" s="658"/>
      <c r="H14" s="658"/>
      <c r="I14" s="658"/>
      <c r="J14" s="658"/>
      <c r="K14" s="658"/>
      <c r="L14" s="762"/>
    </row>
    <row r="15" spans="1:14" x14ac:dyDescent="0.25">
      <c r="A15" s="652" t="s">
        <v>14</v>
      </c>
      <c r="B15" s="652"/>
      <c r="C15" s="652"/>
      <c r="D15" s="648"/>
      <c r="E15" s="649"/>
      <c r="F15" s="649"/>
      <c r="G15" s="649"/>
      <c r="H15" s="649"/>
      <c r="I15" s="649"/>
      <c r="J15" s="649"/>
      <c r="K15" s="649"/>
      <c r="L15" s="723"/>
    </row>
    <row r="16" spans="1:14" ht="51" x14ac:dyDescent="0.25">
      <c r="A16" s="205" t="s">
        <v>3</v>
      </c>
      <c r="B16" s="205" t="s">
        <v>4</v>
      </c>
      <c r="C16" s="205" t="s">
        <v>195</v>
      </c>
      <c r="D16" s="205" t="s">
        <v>334</v>
      </c>
      <c r="E16" s="205" t="s">
        <v>335</v>
      </c>
      <c r="F16" s="206" t="s">
        <v>8</v>
      </c>
      <c r="G16" s="205" t="s">
        <v>781</v>
      </c>
      <c r="H16" s="205" t="s">
        <v>782</v>
      </c>
      <c r="I16" s="205" t="s">
        <v>9</v>
      </c>
      <c r="J16" s="205" t="s">
        <v>198</v>
      </c>
      <c r="K16" s="205" t="s">
        <v>392</v>
      </c>
      <c r="L16" s="206" t="s">
        <v>203</v>
      </c>
    </row>
    <row r="17" spans="1:13" ht="33.75" customHeight="1" x14ac:dyDescent="0.25">
      <c r="A17" s="234">
        <v>1</v>
      </c>
      <c r="B17" s="222" t="s">
        <v>15</v>
      </c>
      <c r="C17" s="222" t="s">
        <v>665</v>
      </c>
      <c r="D17" s="214" t="s">
        <v>13</v>
      </c>
      <c r="E17" s="214" t="s">
        <v>13</v>
      </c>
      <c r="F17" s="214" t="s">
        <v>13</v>
      </c>
      <c r="G17" s="214" t="s">
        <v>13</v>
      </c>
      <c r="H17" s="214" t="s">
        <v>13</v>
      </c>
      <c r="I17" s="223"/>
      <c r="J17" s="223"/>
      <c r="K17" s="251" t="s">
        <v>787</v>
      </c>
      <c r="L17" s="224"/>
    </row>
    <row r="18" spans="1:13" ht="33.75" customHeight="1" x14ac:dyDescent="0.25">
      <c r="A18" s="57">
        <v>2</v>
      </c>
      <c r="B18" s="68" t="s">
        <v>666</v>
      </c>
      <c r="C18" s="68" t="s">
        <v>667</v>
      </c>
      <c r="D18" s="97" t="s">
        <v>13</v>
      </c>
      <c r="E18" s="97" t="s">
        <v>13</v>
      </c>
      <c r="F18" s="97" t="s">
        <v>13</v>
      </c>
      <c r="G18" s="97" t="s">
        <v>13</v>
      </c>
      <c r="H18" s="97" t="s">
        <v>13</v>
      </c>
      <c r="I18" s="152"/>
      <c r="J18" s="152"/>
      <c r="K18" s="252" t="s">
        <v>787</v>
      </c>
      <c r="L18" s="212"/>
    </row>
    <row r="19" spans="1:13" ht="38.25" customHeight="1" x14ac:dyDescent="0.25">
      <c r="A19" s="57">
        <v>3</v>
      </c>
      <c r="B19" s="68" t="s">
        <v>668</v>
      </c>
      <c r="C19" s="68" t="s">
        <v>669</v>
      </c>
      <c r="D19" s="97" t="s">
        <v>13</v>
      </c>
      <c r="E19" s="97" t="s">
        <v>13</v>
      </c>
      <c r="F19" s="97" t="s">
        <v>13</v>
      </c>
      <c r="G19" s="97" t="s">
        <v>13</v>
      </c>
      <c r="H19" s="97" t="s">
        <v>13</v>
      </c>
      <c r="I19" s="209"/>
      <c r="J19" s="209"/>
      <c r="K19" s="252" t="s">
        <v>787</v>
      </c>
      <c r="L19" s="212"/>
    </row>
    <row r="20" spans="1:13" ht="38.25" customHeight="1" x14ac:dyDescent="0.25">
      <c r="A20" s="758" t="s">
        <v>193</v>
      </c>
      <c r="B20" s="759"/>
      <c r="C20" s="760"/>
      <c r="D20" s="66">
        <v>3</v>
      </c>
      <c r="E20" s="66">
        <v>3</v>
      </c>
      <c r="F20" s="66">
        <v>3</v>
      </c>
      <c r="G20" s="226">
        <v>3</v>
      </c>
      <c r="H20" s="66">
        <v>3</v>
      </c>
      <c r="I20" s="42">
        <v>0</v>
      </c>
      <c r="J20" s="57">
        <v>0</v>
      </c>
      <c r="K20" s="57" t="s">
        <v>656</v>
      </c>
      <c r="L20" s="57">
        <v>0</v>
      </c>
    </row>
    <row r="21" spans="1:13" s="4" customFormat="1" ht="78" customHeight="1" x14ac:dyDescent="0.25">
      <c r="A21" s="210" t="s">
        <v>3</v>
      </c>
      <c r="B21" s="210" t="s">
        <v>37</v>
      </c>
      <c r="C21" s="210" t="s">
        <v>197</v>
      </c>
      <c r="D21" s="210" t="s">
        <v>334</v>
      </c>
      <c r="E21" s="210" t="s">
        <v>335</v>
      </c>
      <c r="F21" s="210" t="s">
        <v>8</v>
      </c>
      <c r="G21" s="210" t="s">
        <v>781</v>
      </c>
      <c r="H21" s="210" t="s">
        <v>782</v>
      </c>
      <c r="I21" s="210" t="s">
        <v>9</v>
      </c>
      <c r="J21" s="210" t="s">
        <v>198</v>
      </c>
      <c r="K21" s="210" t="s">
        <v>392</v>
      </c>
      <c r="L21" s="210" t="s">
        <v>203</v>
      </c>
    </row>
    <row r="22" spans="1:13" ht="16.5" customHeight="1" x14ac:dyDescent="0.25">
      <c r="A22" s="727">
        <v>0</v>
      </c>
      <c r="B22" s="728"/>
      <c r="C22" s="728"/>
      <c r="D22" s="728"/>
      <c r="E22" s="728"/>
      <c r="F22" s="728"/>
      <c r="G22" s="728"/>
      <c r="H22" s="728"/>
      <c r="I22" s="728"/>
      <c r="J22" s="728"/>
      <c r="K22" s="728"/>
      <c r="L22" s="729"/>
    </row>
    <row r="23" spans="1:13" ht="16.5" customHeight="1" x14ac:dyDescent="0.25">
      <c r="A23" s="779"/>
      <c r="B23" s="780"/>
      <c r="C23" s="780"/>
      <c r="D23" s="780"/>
      <c r="E23" s="780"/>
      <c r="F23" s="780"/>
      <c r="G23" s="780"/>
      <c r="H23" s="780"/>
      <c r="I23" s="780"/>
      <c r="J23" s="780"/>
      <c r="K23" s="780"/>
      <c r="L23" s="781"/>
    </row>
    <row r="24" spans="1:13" ht="16.5" customHeight="1" x14ac:dyDescent="0.25">
      <c r="A24" s="761" t="s">
        <v>40</v>
      </c>
      <c r="B24" s="658"/>
      <c r="C24" s="658"/>
      <c r="D24" s="658"/>
      <c r="E24" s="658"/>
      <c r="F24" s="658"/>
      <c r="G24" s="658"/>
      <c r="H24" s="658"/>
      <c r="I24" s="658"/>
      <c r="J24" s="658"/>
      <c r="K24" s="658"/>
      <c r="L24" s="762"/>
    </row>
    <row r="25" spans="1:13" x14ac:dyDescent="0.25">
      <c r="A25" s="652" t="s">
        <v>41</v>
      </c>
      <c r="B25" s="652"/>
      <c r="C25" s="652"/>
      <c r="D25" s="663" t="s">
        <v>2</v>
      </c>
      <c r="E25" s="663"/>
      <c r="F25" s="663"/>
      <c r="G25" s="663"/>
      <c r="H25" s="663"/>
      <c r="I25" s="663"/>
      <c r="J25" s="663"/>
      <c r="K25" s="663"/>
      <c r="L25" s="663"/>
    </row>
    <row r="26" spans="1:13" s="4" customFormat="1" ht="51" x14ac:dyDescent="0.25">
      <c r="A26" s="205" t="s">
        <v>3</v>
      </c>
      <c r="B26" s="205" t="s">
        <v>4</v>
      </c>
      <c r="C26" s="205" t="s">
        <v>195</v>
      </c>
      <c r="D26" s="205" t="s">
        <v>340</v>
      </c>
      <c r="E26" s="205" t="s">
        <v>335</v>
      </c>
      <c r="F26" s="206" t="s">
        <v>8</v>
      </c>
      <c r="G26" s="205" t="s">
        <v>781</v>
      </c>
      <c r="H26" s="205" t="s">
        <v>782</v>
      </c>
      <c r="I26" s="205" t="s">
        <v>9</v>
      </c>
      <c r="J26" s="205" t="s">
        <v>198</v>
      </c>
      <c r="K26" s="205" t="s">
        <v>392</v>
      </c>
      <c r="L26" s="206" t="s">
        <v>203</v>
      </c>
    </row>
    <row r="27" spans="1:13" ht="49.5" customHeight="1" x14ac:dyDescent="0.25">
      <c r="A27" s="234">
        <v>4</v>
      </c>
      <c r="B27" s="222" t="s">
        <v>303</v>
      </c>
      <c r="C27" s="222" t="s">
        <v>799</v>
      </c>
      <c r="D27" s="215" t="s">
        <v>13</v>
      </c>
      <c r="E27" s="215" t="s">
        <v>13</v>
      </c>
      <c r="F27" s="215" t="s">
        <v>13</v>
      </c>
      <c r="G27" s="215"/>
      <c r="H27" s="215"/>
      <c r="I27" s="215"/>
      <c r="J27" s="215"/>
      <c r="K27" s="254" t="s">
        <v>806</v>
      </c>
      <c r="L27" s="215"/>
    </row>
    <row r="28" spans="1:13" ht="57" customHeight="1" x14ac:dyDescent="0.25">
      <c r="A28" s="228">
        <v>5</v>
      </c>
      <c r="B28" s="232" t="s">
        <v>698</v>
      </c>
      <c r="C28" s="232" t="s">
        <v>786</v>
      </c>
      <c r="D28" s="233" t="s">
        <v>13</v>
      </c>
      <c r="E28" s="233" t="s">
        <v>13</v>
      </c>
      <c r="F28" s="233" t="s">
        <v>13</v>
      </c>
      <c r="G28" s="233" t="s">
        <v>13</v>
      </c>
      <c r="H28" s="84"/>
      <c r="I28" s="84"/>
      <c r="J28" s="85"/>
      <c r="K28" s="247"/>
      <c r="L28" s="85"/>
    </row>
    <row r="29" spans="1:13" ht="28.5" customHeight="1" x14ac:dyDescent="0.25">
      <c r="A29" s="769" t="s">
        <v>193</v>
      </c>
      <c r="B29" s="769"/>
      <c r="C29" s="769"/>
      <c r="D29" s="150">
        <v>2</v>
      </c>
      <c r="E29" s="150">
        <v>2</v>
      </c>
      <c r="F29" s="150">
        <v>2</v>
      </c>
      <c r="G29" s="150">
        <v>1</v>
      </c>
      <c r="H29" s="150">
        <v>0</v>
      </c>
      <c r="I29" s="150">
        <v>0</v>
      </c>
      <c r="J29" s="150">
        <v>0</v>
      </c>
      <c r="K29" s="57" t="s">
        <v>656</v>
      </c>
      <c r="L29" s="150">
        <v>0</v>
      </c>
      <c r="M29" s="4"/>
    </row>
    <row r="30" spans="1:13" ht="51" x14ac:dyDescent="0.25">
      <c r="A30" s="210" t="s">
        <v>3</v>
      </c>
      <c r="B30" s="210" t="s">
        <v>37</v>
      </c>
      <c r="C30" s="210" t="s">
        <v>197</v>
      </c>
      <c r="D30" s="210" t="s">
        <v>340</v>
      </c>
      <c r="E30" s="210" t="s">
        <v>335</v>
      </c>
      <c r="F30" s="210" t="s">
        <v>8</v>
      </c>
      <c r="G30" s="210" t="s">
        <v>781</v>
      </c>
      <c r="H30" s="210" t="s">
        <v>782</v>
      </c>
      <c r="I30" s="210" t="s">
        <v>9</v>
      </c>
      <c r="J30" s="210" t="s">
        <v>198</v>
      </c>
      <c r="K30" s="210" t="s">
        <v>392</v>
      </c>
      <c r="L30" s="210" t="s">
        <v>203</v>
      </c>
    </row>
    <row r="31" spans="1:13" ht="36" customHeight="1" x14ac:dyDescent="0.25">
      <c r="A31" s="42">
        <v>6</v>
      </c>
      <c r="B31" s="65" t="s">
        <v>693</v>
      </c>
      <c r="C31" s="65" t="s">
        <v>694</v>
      </c>
      <c r="D31" s="27" t="s">
        <v>13</v>
      </c>
      <c r="E31" s="27" t="s">
        <v>13</v>
      </c>
      <c r="F31" s="27" t="s">
        <v>13</v>
      </c>
      <c r="G31" s="27" t="s">
        <v>13</v>
      </c>
      <c r="H31" s="226"/>
      <c r="I31" s="226"/>
      <c r="J31" s="225"/>
      <c r="K31" s="247"/>
      <c r="L31" s="235"/>
    </row>
    <row r="32" spans="1:13" ht="42.75" customHeight="1" x14ac:dyDescent="0.25">
      <c r="A32" s="228">
        <v>7</v>
      </c>
      <c r="B32" s="68" t="s">
        <v>763</v>
      </c>
      <c r="C32" s="68" t="s">
        <v>800</v>
      </c>
      <c r="D32" s="27" t="s">
        <v>13</v>
      </c>
      <c r="E32" s="27"/>
      <c r="F32" s="27"/>
      <c r="G32" s="226"/>
      <c r="H32" s="226"/>
      <c r="I32" s="226"/>
      <c r="J32" s="225"/>
      <c r="K32" s="85"/>
      <c r="L32" s="235"/>
    </row>
    <row r="33" spans="1:14" ht="41.25" customHeight="1" x14ac:dyDescent="0.25">
      <c r="A33" s="57">
        <v>8</v>
      </c>
      <c r="B33" s="68" t="s">
        <v>764</v>
      </c>
      <c r="C33" s="68" t="s">
        <v>801</v>
      </c>
      <c r="D33" s="27" t="s">
        <v>13</v>
      </c>
      <c r="E33" s="27"/>
      <c r="F33" s="27"/>
      <c r="G33" s="226"/>
      <c r="H33" s="226"/>
      <c r="I33" s="226"/>
      <c r="J33" s="225"/>
      <c r="K33" s="85"/>
      <c r="L33" s="235"/>
    </row>
    <row r="34" spans="1:14" x14ac:dyDescent="0.25">
      <c r="A34" s="758" t="s">
        <v>193</v>
      </c>
      <c r="B34" s="759"/>
      <c r="C34" s="760"/>
      <c r="D34" s="66">
        <v>3</v>
      </c>
      <c r="E34" s="66">
        <v>1</v>
      </c>
      <c r="F34" s="66">
        <v>1</v>
      </c>
      <c r="G34" s="66">
        <v>1</v>
      </c>
      <c r="H34" s="66">
        <v>0</v>
      </c>
      <c r="I34" s="42">
        <v>0</v>
      </c>
      <c r="J34" s="57">
        <v>0</v>
      </c>
      <c r="K34" s="57" t="s">
        <v>656</v>
      </c>
      <c r="L34" s="57">
        <v>0</v>
      </c>
    </row>
    <row r="35" spans="1:14" s="4" customFormat="1" x14ac:dyDescent="0.25">
      <c r="A35" s="761" t="s">
        <v>51</v>
      </c>
      <c r="B35" s="658"/>
      <c r="C35" s="658"/>
      <c r="D35" s="658"/>
      <c r="E35" s="658"/>
      <c r="F35" s="658"/>
      <c r="G35" s="658"/>
      <c r="H35" s="658"/>
      <c r="I35" s="658"/>
      <c r="J35" s="658"/>
      <c r="K35" s="658"/>
      <c r="L35" s="762"/>
    </row>
    <row r="36" spans="1:14" s="4" customFormat="1" ht="23.25" customHeight="1" x14ac:dyDescent="0.25">
      <c r="A36" s="652" t="s">
        <v>52</v>
      </c>
      <c r="B36" s="652"/>
      <c r="C36" s="652"/>
      <c r="D36" s="648" t="s">
        <v>2</v>
      </c>
      <c r="E36" s="649"/>
      <c r="F36" s="649"/>
      <c r="G36" s="649"/>
      <c r="H36" s="649"/>
      <c r="I36" s="649"/>
      <c r="J36" s="649"/>
      <c r="K36" s="649"/>
      <c r="L36" s="723"/>
    </row>
    <row r="37" spans="1:14" s="4" customFormat="1" ht="51" x14ac:dyDescent="0.25">
      <c r="A37" s="205" t="s">
        <v>3</v>
      </c>
      <c r="B37" s="205" t="s">
        <v>4</v>
      </c>
      <c r="C37" s="205" t="s">
        <v>195</v>
      </c>
      <c r="D37" s="205" t="s">
        <v>340</v>
      </c>
      <c r="E37" s="205" t="s">
        <v>335</v>
      </c>
      <c r="F37" s="206" t="s">
        <v>8</v>
      </c>
      <c r="G37" s="205" t="s">
        <v>781</v>
      </c>
      <c r="H37" s="205" t="s">
        <v>782</v>
      </c>
      <c r="I37" s="205" t="s">
        <v>9</v>
      </c>
      <c r="J37" s="205" t="s">
        <v>198</v>
      </c>
      <c r="K37" s="205" t="s">
        <v>392</v>
      </c>
      <c r="L37" s="206" t="s">
        <v>203</v>
      </c>
    </row>
    <row r="38" spans="1:14" s="4" customFormat="1" ht="55.5" customHeight="1" x14ac:dyDescent="0.25">
      <c r="A38" s="298">
        <v>9</v>
      </c>
      <c r="B38" s="367" t="s">
        <v>231</v>
      </c>
      <c r="C38" s="367" t="s">
        <v>901</v>
      </c>
      <c r="D38" s="97" t="s">
        <v>13</v>
      </c>
      <c r="E38" s="97" t="s">
        <v>13</v>
      </c>
      <c r="F38" s="97" t="s">
        <v>13</v>
      </c>
      <c r="G38" s="97" t="s">
        <v>13</v>
      </c>
      <c r="H38" s="226"/>
      <c r="I38" s="226"/>
      <c r="J38" s="226"/>
      <c r="K38" s="247"/>
      <c r="L38" s="226"/>
    </row>
    <row r="39" spans="1:14" ht="63" customHeight="1" x14ac:dyDescent="0.25">
      <c r="A39" s="228">
        <v>10</v>
      </c>
      <c r="B39" s="232" t="s">
        <v>232</v>
      </c>
      <c r="C39" s="232" t="s">
        <v>692</v>
      </c>
      <c r="D39" s="216" t="s">
        <v>13</v>
      </c>
      <c r="E39" s="216" t="s">
        <v>13</v>
      </c>
      <c r="F39" s="216" t="s">
        <v>13</v>
      </c>
      <c r="G39" s="216" t="s">
        <v>13</v>
      </c>
      <c r="H39" s="232"/>
      <c r="I39" s="232"/>
      <c r="J39" s="232"/>
      <c r="K39" s="247"/>
      <c r="L39" s="232"/>
    </row>
    <row r="40" spans="1:14" ht="63.75" customHeight="1" x14ac:dyDescent="0.25">
      <c r="A40" s="228">
        <v>11</v>
      </c>
      <c r="B40" s="232" t="s">
        <v>691</v>
      </c>
      <c r="C40" s="232" t="s">
        <v>793</v>
      </c>
      <c r="D40" s="233" t="s">
        <v>13</v>
      </c>
      <c r="E40" s="233" t="s">
        <v>13</v>
      </c>
      <c r="F40" s="233" t="s">
        <v>13</v>
      </c>
      <c r="G40" s="233" t="s">
        <v>13</v>
      </c>
      <c r="H40" s="226"/>
      <c r="I40" s="226"/>
      <c r="J40" s="226"/>
      <c r="K40" s="247"/>
      <c r="L40" s="226"/>
    </row>
    <row r="41" spans="1:14" ht="78" customHeight="1" x14ac:dyDescent="0.25">
      <c r="A41" s="228">
        <v>12</v>
      </c>
      <c r="B41" s="232" t="s">
        <v>695</v>
      </c>
      <c r="C41" s="232" t="s">
        <v>794</v>
      </c>
      <c r="D41" s="233" t="s">
        <v>13</v>
      </c>
      <c r="E41" s="233" t="s">
        <v>13</v>
      </c>
      <c r="F41" s="233" t="s">
        <v>13</v>
      </c>
      <c r="G41" s="233" t="s">
        <v>13</v>
      </c>
      <c r="H41" s="226"/>
      <c r="I41" s="226"/>
      <c r="J41" s="226"/>
      <c r="K41" s="249"/>
      <c r="L41" s="226"/>
    </row>
    <row r="42" spans="1:14" ht="74.25" customHeight="1" x14ac:dyDescent="0.25">
      <c r="A42" s="228">
        <v>13</v>
      </c>
      <c r="B42" s="68" t="s">
        <v>696</v>
      </c>
      <c r="C42" s="68" t="s">
        <v>796</v>
      </c>
      <c r="D42" s="97" t="s">
        <v>13</v>
      </c>
      <c r="E42" s="97" t="s">
        <v>13</v>
      </c>
      <c r="F42" s="97" t="s">
        <v>13</v>
      </c>
      <c r="G42" s="233" t="s">
        <v>13</v>
      </c>
      <c r="H42" s="226"/>
      <c r="I42" s="226"/>
      <c r="J42" s="226"/>
      <c r="K42" s="249"/>
      <c r="L42" s="226"/>
    </row>
    <row r="43" spans="1:14" ht="72.75" customHeight="1" x14ac:dyDescent="0.25">
      <c r="A43" s="228">
        <v>14</v>
      </c>
      <c r="B43" s="232" t="s">
        <v>697</v>
      </c>
      <c r="C43" s="232" t="s">
        <v>795</v>
      </c>
      <c r="D43" s="233" t="s">
        <v>13</v>
      </c>
      <c r="E43" s="233" t="s">
        <v>13</v>
      </c>
      <c r="F43" s="233" t="s">
        <v>13</v>
      </c>
      <c r="G43" s="233" t="s">
        <v>13</v>
      </c>
      <c r="H43" s="226"/>
      <c r="I43" s="226"/>
      <c r="J43" s="226"/>
      <c r="K43" s="249"/>
      <c r="L43" s="226"/>
    </row>
    <row r="44" spans="1:14" ht="72.75" customHeight="1" x14ac:dyDescent="0.25">
      <c r="A44" s="298"/>
      <c r="B44" s="367" t="s">
        <v>775</v>
      </c>
      <c r="C44" s="365" t="s">
        <v>902</v>
      </c>
      <c r="D44" s="233"/>
      <c r="E44" s="233"/>
      <c r="F44" s="233"/>
      <c r="G44" s="233"/>
      <c r="H44" s="226"/>
      <c r="I44" s="226"/>
      <c r="J44" s="226"/>
      <c r="K44" s="249"/>
      <c r="L44" s="226"/>
    </row>
    <row r="45" spans="1:14" ht="59.25" customHeight="1" x14ac:dyDescent="0.25">
      <c r="A45" s="228">
        <v>15</v>
      </c>
      <c r="B45" s="232" t="s">
        <v>775</v>
      </c>
      <c r="C45" s="248" t="s">
        <v>798</v>
      </c>
      <c r="D45" s="233" t="s">
        <v>13</v>
      </c>
      <c r="E45" s="233" t="s">
        <v>13</v>
      </c>
      <c r="F45" s="233" t="s">
        <v>13</v>
      </c>
      <c r="G45" s="233" t="s">
        <v>13</v>
      </c>
      <c r="H45" s="226"/>
      <c r="I45" s="226"/>
      <c r="J45" s="226"/>
      <c r="K45" s="249"/>
      <c r="L45" s="226"/>
      <c r="N45" s="365" t="s">
        <v>902</v>
      </c>
    </row>
    <row r="46" spans="1:14" ht="16.5" x14ac:dyDescent="0.3">
      <c r="A46" s="758" t="s">
        <v>193</v>
      </c>
      <c r="B46" s="759"/>
      <c r="C46" s="760"/>
      <c r="D46" s="66">
        <v>7</v>
      </c>
      <c r="E46" s="66">
        <v>7</v>
      </c>
      <c r="F46" s="66">
        <v>7</v>
      </c>
      <c r="G46" s="66">
        <v>7</v>
      </c>
      <c r="H46" s="66">
        <v>0</v>
      </c>
      <c r="I46" s="42">
        <v>0</v>
      </c>
      <c r="J46" s="57">
        <v>0</v>
      </c>
      <c r="K46" s="11"/>
      <c r="L46" s="57">
        <v>0</v>
      </c>
    </row>
    <row r="47" spans="1:14" s="4" customFormat="1" x14ac:dyDescent="0.25">
      <c r="A47" s="761" t="s">
        <v>78</v>
      </c>
      <c r="B47" s="658"/>
      <c r="C47" s="658"/>
      <c r="D47" s="658"/>
      <c r="E47" s="658"/>
      <c r="F47" s="658"/>
      <c r="G47" s="658"/>
      <c r="H47" s="658"/>
      <c r="I47" s="658"/>
      <c r="J47" s="658"/>
      <c r="K47" s="658"/>
      <c r="L47" s="762"/>
    </row>
    <row r="48" spans="1:14" ht="42" customHeight="1" x14ac:dyDescent="0.25">
      <c r="A48" s="652" t="s">
        <v>79</v>
      </c>
      <c r="B48" s="652"/>
      <c r="C48" s="652"/>
      <c r="D48" s="663" t="s">
        <v>2</v>
      </c>
      <c r="E48" s="663"/>
      <c r="F48" s="663"/>
      <c r="G48" s="663"/>
      <c r="H48" s="663"/>
      <c r="I48" s="663"/>
      <c r="J48" s="663"/>
      <c r="K48" s="663"/>
      <c r="L48" s="663"/>
    </row>
    <row r="49" spans="1:12" ht="51.75" customHeight="1" x14ac:dyDescent="0.25">
      <c r="A49" s="205" t="s">
        <v>3</v>
      </c>
      <c r="B49" s="205" t="s">
        <v>4</v>
      </c>
      <c r="C49" s="205" t="s">
        <v>195</v>
      </c>
      <c r="D49" s="205" t="s">
        <v>699</v>
      </c>
      <c r="E49" s="205" t="s">
        <v>335</v>
      </c>
      <c r="F49" s="206" t="s">
        <v>8</v>
      </c>
      <c r="G49" s="205" t="s">
        <v>781</v>
      </c>
      <c r="H49" s="205" t="s">
        <v>782</v>
      </c>
      <c r="I49" s="205" t="s">
        <v>9</v>
      </c>
      <c r="J49" s="205" t="s">
        <v>198</v>
      </c>
      <c r="K49" s="205" t="s">
        <v>392</v>
      </c>
      <c r="L49" s="206" t="s">
        <v>203</v>
      </c>
    </row>
    <row r="50" spans="1:12" ht="62.25" customHeight="1" x14ac:dyDescent="0.25">
      <c r="A50" s="235">
        <v>16</v>
      </c>
      <c r="B50" s="232" t="s">
        <v>700</v>
      </c>
      <c r="C50" s="232" t="s">
        <v>797</v>
      </c>
      <c r="D50" s="233" t="s">
        <v>13</v>
      </c>
      <c r="E50" s="233" t="s">
        <v>13</v>
      </c>
      <c r="F50" s="233" t="s">
        <v>13</v>
      </c>
      <c r="G50" s="235"/>
      <c r="H50" s="235"/>
      <c r="I50" s="235"/>
      <c r="J50" s="235"/>
      <c r="K50" s="250" t="s">
        <v>809</v>
      </c>
      <c r="L50" s="235"/>
    </row>
    <row r="51" spans="1:12" ht="45" customHeight="1" x14ac:dyDescent="0.25">
      <c r="A51" s="228">
        <v>17</v>
      </c>
      <c r="B51" s="232" t="s">
        <v>762</v>
      </c>
      <c r="C51" s="232" t="s">
        <v>761</v>
      </c>
      <c r="D51" s="233" t="s">
        <v>13</v>
      </c>
      <c r="E51" s="233" t="s">
        <v>13</v>
      </c>
      <c r="F51" s="233" t="s">
        <v>13</v>
      </c>
      <c r="G51" s="255"/>
      <c r="H51" s="255"/>
      <c r="I51" s="255"/>
      <c r="J51" s="255"/>
      <c r="K51" s="250" t="s">
        <v>821</v>
      </c>
      <c r="L51" s="235"/>
    </row>
    <row r="52" spans="1:12" x14ac:dyDescent="0.25">
      <c r="A52" s="766" t="s">
        <v>193</v>
      </c>
      <c r="B52" s="767"/>
      <c r="C52" s="768"/>
      <c r="D52" s="227">
        <v>2</v>
      </c>
      <c r="E52" s="227">
        <v>2</v>
      </c>
      <c r="F52" s="227">
        <v>2</v>
      </c>
      <c r="G52" s="57">
        <v>0</v>
      </c>
      <c r="H52" s="57">
        <v>0</v>
      </c>
      <c r="I52" s="57">
        <v>0</v>
      </c>
      <c r="J52" s="57">
        <v>0</v>
      </c>
      <c r="K52" s="57" t="s">
        <v>656</v>
      </c>
      <c r="L52" s="57">
        <v>0</v>
      </c>
    </row>
    <row r="53" spans="1:12" ht="39" customHeight="1" x14ac:dyDescent="0.25">
      <c r="A53" s="210" t="s">
        <v>3</v>
      </c>
      <c r="B53" s="210" t="s">
        <v>37</v>
      </c>
      <c r="C53" s="210" t="s">
        <v>197</v>
      </c>
      <c r="D53" s="210" t="s">
        <v>5</v>
      </c>
      <c r="E53" s="210" t="s">
        <v>335</v>
      </c>
      <c r="F53" s="210" t="s">
        <v>8</v>
      </c>
      <c r="G53" s="210" t="s">
        <v>781</v>
      </c>
      <c r="H53" s="210" t="s">
        <v>782</v>
      </c>
      <c r="I53" s="210" t="s">
        <v>9</v>
      </c>
      <c r="J53" s="210" t="s">
        <v>198</v>
      </c>
      <c r="K53" s="210" t="s">
        <v>392</v>
      </c>
      <c r="L53" s="210" t="s">
        <v>203</v>
      </c>
    </row>
    <row r="54" spans="1:12" x14ac:dyDescent="0.25">
      <c r="A54" s="727">
        <v>0</v>
      </c>
      <c r="B54" s="728"/>
      <c r="C54" s="728"/>
      <c r="D54" s="728"/>
      <c r="E54" s="728"/>
      <c r="F54" s="728"/>
      <c r="G54" s="728"/>
      <c r="H54" s="728"/>
      <c r="I54" s="728"/>
      <c r="J54" s="728"/>
      <c r="K54" s="728"/>
      <c r="L54" s="729"/>
    </row>
    <row r="55" spans="1:12" x14ac:dyDescent="0.25">
      <c r="A55" s="771" t="s">
        <v>105</v>
      </c>
      <c r="B55" s="661"/>
      <c r="C55" s="661"/>
      <c r="D55" s="661"/>
      <c r="E55" s="661"/>
      <c r="F55" s="661"/>
      <c r="G55" s="661"/>
      <c r="H55" s="661"/>
      <c r="I55" s="661"/>
      <c r="J55" s="661"/>
      <c r="K55" s="661"/>
      <c r="L55" s="772"/>
    </row>
    <row r="56" spans="1:12" ht="15" customHeight="1" x14ac:dyDescent="0.25">
      <c r="A56" s="652" t="s">
        <v>106</v>
      </c>
      <c r="B56" s="652"/>
      <c r="C56" s="652"/>
      <c r="D56" s="663" t="s">
        <v>2</v>
      </c>
      <c r="E56" s="663"/>
      <c r="F56" s="663"/>
      <c r="G56" s="663"/>
      <c r="H56" s="663"/>
      <c r="I56" s="663"/>
      <c r="J56" s="663"/>
      <c r="K56" s="663"/>
      <c r="L56" s="663"/>
    </row>
    <row r="57" spans="1:12" ht="58.5" customHeight="1" x14ac:dyDescent="0.25">
      <c r="A57" s="205" t="s">
        <v>3</v>
      </c>
      <c r="B57" s="205" t="s">
        <v>4</v>
      </c>
      <c r="C57" s="205" t="s">
        <v>195</v>
      </c>
      <c r="D57" s="205" t="s">
        <v>699</v>
      </c>
      <c r="E57" s="205" t="s">
        <v>335</v>
      </c>
      <c r="F57" s="206" t="s">
        <v>8</v>
      </c>
      <c r="G57" s="205" t="s">
        <v>781</v>
      </c>
      <c r="H57" s="205" t="s">
        <v>782</v>
      </c>
      <c r="I57" s="205" t="s">
        <v>9</v>
      </c>
      <c r="J57" s="205" t="s">
        <v>198</v>
      </c>
      <c r="K57" s="205" t="s">
        <v>392</v>
      </c>
      <c r="L57" s="206" t="s">
        <v>203</v>
      </c>
    </row>
    <row r="58" spans="1:12" ht="71.25" customHeight="1" x14ac:dyDescent="0.25">
      <c r="A58" s="225">
        <v>18</v>
      </c>
      <c r="B58" s="232" t="s">
        <v>701</v>
      </c>
      <c r="C58" s="232" t="s">
        <v>802</v>
      </c>
      <c r="D58" s="233" t="s">
        <v>13</v>
      </c>
      <c r="E58" s="233" t="s">
        <v>13</v>
      </c>
      <c r="F58" s="233" t="s">
        <v>13</v>
      </c>
      <c r="G58" s="235"/>
      <c r="H58" s="235"/>
      <c r="I58" s="235"/>
      <c r="J58" s="235"/>
      <c r="K58" s="246" t="s">
        <v>808</v>
      </c>
      <c r="L58" s="235"/>
    </row>
    <row r="59" spans="1:12" ht="26.25" customHeight="1" x14ac:dyDescent="0.25">
      <c r="A59" s="766" t="s">
        <v>193</v>
      </c>
      <c r="B59" s="767"/>
      <c r="C59" s="768"/>
      <c r="D59" s="227">
        <v>1</v>
      </c>
      <c r="E59" s="227">
        <v>1</v>
      </c>
      <c r="F59" s="227">
        <v>1</v>
      </c>
      <c r="G59" s="57">
        <v>0</v>
      </c>
      <c r="H59" s="57">
        <v>0</v>
      </c>
      <c r="I59" s="57">
        <v>0</v>
      </c>
      <c r="J59" s="57">
        <v>0</v>
      </c>
      <c r="K59" s="57" t="s">
        <v>656</v>
      </c>
      <c r="L59" s="57">
        <v>0</v>
      </c>
    </row>
    <row r="60" spans="1:12" ht="51" x14ac:dyDescent="0.25">
      <c r="A60" s="210" t="s">
        <v>3</v>
      </c>
      <c r="B60" s="210" t="s">
        <v>37</v>
      </c>
      <c r="C60" s="210" t="s">
        <v>197</v>
      </c>
      <c r="D60" s="210" t="s">
        <v>334</v>
      </c>
      <c r="E60" s="210" t="s">
        <v>335</v>
      </c>
      <c r="F60" s="210" t="s">
        <v>8</v>
      </c>
      <c r="G60" s="210" t="s">
        <v>781</v>
      </c>
      <c r="H60" s="210" t="s">
        <v>782</v>
      </c>
      <c r="I60" s="210" t="s">
        <v>9</v>
      </c>
      <c r="J60" s="210" t="s">
        <v>198</v>
      </c>
      <c r="K60" s="210" t="s">
        <v>392</v>
      </c>
      <c r="L60" s="210" t="s">
        <v>203</v>
      </c>
    </row>
    <row r="61" spans="1:12" x14ac:dyDescent="0.25">
      <c r="A61" s="727">
        <v>0</v>
      </c>
      <c r="B61" s="728"/>
      <c r="C61" s="728"/>
      <c r="D61" s="728"/>
      <c r="E61" s="728"/>
      <c r="F61" s="728"/>
      <c r="G61" s="728"/>
      <c r="H61" s="728"/>
      <c r="I61" s="728"/>
      <c r="J61" s="728"/>
      <c r="K61" s="728"/>
      <c r="L61" s="729"/>
    </row>
    <row r="62" spans="1:12" x14ac:dyDescent="0.25">
      <c r="A62" s="761" t="s">
        <v>680</v>
      </c>
      <c r="B62" s="658"/>
      <c r="C62" s="658"/>
      <c r="D62" s="658"/>
      <c r="E62" s="658"/>
      <c r="F62" s="658"/>
      <c r="G62" s="658"/>
      <c r="H62" s="658"/>
      <c r="I62" s="658"/>
      <c r="J62" s="658"/>
      <c r="K62" s="658"/>
      <c r="L62" s="762"/>
    </row>
    <row r="63" spans="1:12" ht="33.75" customHeight="1" x14ac:dyDescent="0.25">
      <c r="A63" s="652" t="s">
        <v>135</v>
      </c>
      <c r="B63" s="652"/>
      <c r="C63" s="652"/>
      <c r="D63" s="663" t="s">
        <v>2</v>
      </c>
      <c r="E63" s="663"/>
      <c r="F63" s="663"/>
      <c r="G63" s="663"/>
      <c r="H63" s="663"/>
      <c r="I63" s="663"/>
      <c r="J63" s="663"/>
      <c r="K63" s="663"/>
      <c r="L63" s="663"/>
    </row>
    <row r="64" spans="1:12" ht="68.25" customHeight="1" x14ac:dyDescent="0.25">
      <c r="A64" s="207" t="s">
        <v>3</v>
      </c>
      <c r="B64" s="207" t="s">
        <v>4</v>
      </c>
      <c r="C64" s="205" t="s">
        <v>195</v>
      </c>
      <c r="D64" s="205" t="s">
        <v>791</v>
      </c>
      <c r="E64" s="205" t="s">
        <v>335</v>
      </c>
      <c r="F64" s="207" t="s">
        <v>8</v>
      </c>
      <c r="G64" s="205" t="s">
        <v>781</v>
      </c>
      <c r="H64" s="205" t="s">
        <v>782</v>
      </c>
      <c r="I64" s="205" t="s">
        <v>9</v>
      </c>
      <c r="J64" s="205" t="s">
        <v>198</v>
      </c>
      <c r="K64" s="205" t="s">
        <v>392</v>
      </c>
      <c r="L64" s="205" t="s">
        <v>203</v>
      </c>
    </row>
    <row r="65" spans="1:13" ht="70.5" customHeight="1" x14ac:dyDescent="0.25">
      <c r="A65" s="57">
        <v>19</v>
      </c>
      <c r="B65" s="68" t="s">
        <v>681</v>
      </c>
      <c r="C65" s="68" t="s">
        <v>682</v>
      </c>
      <c r="D65" s="97" t="s">
        <v>13</v>
      </c>
      <c r="E65" s="97" t="s">
        <v>13</v>
      </c>
      <c r="F65" s="97" t="s">
        <v>13</v>
      </c>
      <c r="G65" s="97" t="s">
        <v>13</v>
      </c>
      <c r="H65" s="97"/>
      <c r="I65" s="97"/>
      <c r="J65" s="211"/>
      <c r="K65" s="253" t="s">
        <v>789</v>
      </c>
      <c r="L65" s="97"/>
    </row>
    <row r="66" spans="1:13" ht="54.75" customHeight="1" x14ac:dyDescent="0.25">
      <c r="A66" s="57">
        <v>20</v>
      </c>
      <c r="B66" s="68" t="s">
        <v>683</v>
      </c>
      <c r="C66" s="68" t="s">
        <v>684</v>
      </c>
      <c r="D66" s="97" t="s">
        <v>13</v>
      </c>
      <c r="E66" s="97" t="s">
        <v>13</v>
      </c>
      <c r="F66" s="97" t="s">
        <v>13</v>
      </c>
      <c r="G66" s="97" t="s">
        <v>13</v>
      </c>
      <c r="H66" s="97"/>
      <c r="I66" s="97"/>
      <c r="J66" s="211"/>
      <c r="K66" s="253" t="s">
        <v>789</v>
      </c>
      <c r="L66" s="98"/>
    </row>
    <row r="67" spans="1:13" ht="41.25" customHeight="1" x14ac:dyDescent="0.25">
      <c r="A67" s="57">
        <v>21</v>
      </c>
      <c r="B67" s="68" t="s">
        <v>685</v>
      </c>
      <c r="C67" s="68" t="s">
        <v>686</v>
      </c>
      <c r="D67" s="97" t="s">
        <v>13</v>
      </c>
      <c r="E67" s="97" t="s">
        <v>13</v>
      </c>
      <c r="F67" s="97" t="s">
        <v>13</v>
      </c>
      <c r="G67" s="97" t="s">
        <v>13</v>
      </c>
      <c r="H67" s="208"/>
      <c r="I67" s="208"/>
      <c r="J67" s="208"/>
      <c r="K67" s="253" t="s">
        <v>789</v>
      </c>
      <c r="L67" s="6"/>
    </row>
    <row r="68" spans="1:13" ht="80.25" customHeight="1" x14ac:dyDescent="0.25">
      <c r="A68" s="57">
        <v>22</v>
      </c>
      <c r="B68" s="68" t="s">
        <v>687</v>
      </c>
      <c r="C68" s="68" t="s">
        <v>688</v>
      </c>
      <c r="D68" s="97" t="s">
        <v>13</v>
      </c>
      <c r="E68" s="97" t="s">
        <v>13</v>
      </c>
      <c r="F68" s="97" t="s">
        <v>13</v>
      </c>
      <c r="G68" s="97" t="s">
        <v>13</v>
      </c>
      <c r="H68" s="208"/>
      <c r="I68" s="208"/>
      <c r="J68" s="208"/>
      <c r="K68" s="253" t="s">
        <v>789</v>
      </c>
      <c r="L68" s="6"/>
    </row>
    <row r="69" spans="1:13" ht="67.5" customHeight="1" x14ac:dyDescent="0.25">
      <c r="A69" s="228">
        <v>23</v>
      </c>
      <c r="B69" s="232" t="s">
        <v>790</v>
      </c>
      <c r="C69" s="232" t="s">
        <v>792</v>
      </c>
      <c r="D69" s="233" t="s">
        <v>13</v>
      </c>
      <c r="E69" s="233" t="s">
        <v>13</v>
      </c>
      <c r="F69" s="233" t="s">
        <v>13</v>
      </c>
      <c r="G69" s="233"/>
      <c r="H69" s="271"/>
      <c r="I69" s="271"/>
      <c r="J69" s="271"/>
      <c r="K69" s="253" t="s">
        <v>819</v>
      </c>
      <c r="L69" s="84"/>
    </row>
    <row r="70" spans="1:13" ht="21" customHeight="1" x14ac:dyDescent="0.25">
      <c r="A70" s="766" t="s">
        <v>193</v>
      </c>
      <c r="B70" s="767"/>
      <c r="C70" s="768"/>
      <c r="D70" s="227">
        <v>5</v>
      </c>
      <c r="E70" s="227">
        <v>5</v>
      </c>
      <c r="F70" s="227">
        <v>5</v>
      </c>
      <c r="G70" s="57">
        <v>4</v>
      </c>
      <c r="H70" s="57">
        <v>0</v>
      </c>
      <c r="I70" s="57">
        <v>0</v>
      </c>
      <c r="J70" s="57">
        <v>0</v>
      </c>
      <c r="K70" s="57" t="s">
        <v>656</v>
      </c>
      <c r="L70" s="57">
        <v>0</v>
      </c>
    </row>
    <row r="71" spans="1:13" ht="69" customHeight="1" x14ac:dyDescent="0.25">
      <c r="A71" s="210" t="s">
        <v>3</v>
      </c>
      <c r="B71" s="210" t="s">
        <v>37</v>
      </c>
      <c r="C71" s="210" t="s">
        <v>197</v>
      </c>
      <c r="D71" s="210" t="s">
        <v>334</v>
      </c>
      <c r="E71" s="210" t="s">
        <v>335</v>
      </c>
      <c r="F71" s="210" t="s">
        <v>8</v>
      </c>
      <c r="G71" s="210" t="s">
        <v>781</v>
      </c>
      <c r="H71" s="210" t="s">
        <v>782</v>
      </c>
      <c r="I71" s="210" t="s">
        <v>9</v>
      </c>
      <c r="J71" s="210" t="s">
        <v>198</v>
      </c>
      <c r="K71" s="210" t="s">
        <v>392</v>
      </c>
      <c r="L71" s="210" t="s">
        <v>203</v>
      </c>
    </row>
    <row r="72" spans="1:13" x14ac:dyDescent="0.25">
      <c r="A72" s="727">
        <v>0</v>
      </c>
      <c r="B72" s="728"/>
      <c r="C72" s="728"/>
      <c r="D72" s="728"/>
      <c r="E72" s="728"/>
      <c r="F72" s="728"/>
      <c r="G72" s="728"/>
      <c r="H72" s="728"/>
      <c r="I72" s="728"/>
      <c r="J72" s="728"/>
      <c r="K72" s="728"/>
      <c r="L72" s="729"/>
    </row>
    <row r="73" spans="1:13" ht="30" customHeight="1" x14ac:dyDescent="0.25">
      <c r="A73" s="652" t="s">
        <v>689</v>
      </c>
      <c r="B73" s="652"/>
      <c r="C73" s="652"/>
      <c r="D73" s="648" t="s">
        <v>2</v>
      </c>
      <c r="E73" s="649"/>
      <c r="F73" s="649"/>
      <c r="G73" s="649"/>
      <c r="H73" s="649"/>
      <c r="I73" s="649"/>
      <c r="J73" s="649"/>
      <c r="K73" s="649"/>
      <c r="L73" s="723"/>
    </row>
    <row r="74" spans="1:13" ht="62.25" customHeight="1" x14ac:dyDescent="0.25">
      <c r="A74" s="205" t="s">
        <v>3</v>
      </c>
      <c r="B74" s="205" t="s">
        <v>4</v>
      </c>
      <c r="C74" s="205" t="s">
        <v>195</v>
      </c>
      <c r="D74" s="205" t="s">
        <v>334</v>
      </c>
      <c r="E74" s="205" t="s">
        <v>335</v>
      </c>
      <c r="F74" s="205" t="s">
        <v>8</v>
      </c>
      <c r="G74" s="205" t="s">
        <v>781</v>
      </c>
      <c r="H74" s="205" t="s">
        <v>782</v>
      </c>
      <c r="I74" s="205" t="s">
        <v>9</v>
      </c>
      <c r="J74" s="205" t="s">
        <v>198</v>
      </c>
      <c r="K74" s="205" t="s">
        <v>392</v>
      </c>
      <c r="L74" s="205" t="s">
        <v>203</v>
      </c>
    </row>
    <row r="75" spans="1:13" ht="62.25" customHeight="1" x14ac:dyDescent="0.25">
      <c r="A75" s="57">
        <v>24</v>
      </c>
      <c r="B75" s="68" t="s">
        <v>675</v>
      </c>
      <c r="C75" s="68" t="s">
        <v>676</v>
      </c>
      <c r="D75" s="97" t="s">
        <v>13</v>
      </c>
      <c r="E75" s="97" t="s">
        <v>13</v>
      </c>
      <c r="F75" s="97" t="s">
        <v>13</v>
      </c>
      <c r="G75" s="97" t="s">
        <v>13</v>
      </c>
      <c r="H75" s="97"/>
      <c r="I75" s="97"/>
      <c r="J75" s="97"/>
      <c r="K75" s="253" t="s">
        <v>789</v>
      </c>
      <c r="L75" s="98"/>
    </row>
    <row r="76" spans="1:13" ht="46.5" customHeight="1" x14ac:dyDescent="0.25">
      <c r="A76" s="57">
        <v>25</v>
      </c>
      <c r="B76" s="68" t="s">
        <v>677</v>
      </c>
      <c r="C76" s="68" t="s">
        <v>678</v>
      </c>
      <c r="D76" s="97" t="s">
        <v>13</v>
      </c>
      <c r="E76" s="97" t="s">
        <v>13</v>
      </c>
      <c r="F76" s="97" t="s">
        <v>13</v>
      </c>
      <c r="G76" s="97" t="s">
        <v>13</v>
      </c>
      <c r="H76" s="97"/>
      <c r="I76" s="97"/>
      <c r="J76" s="97"/>
      <c r="K76" s="253" t="s">
        <v>789</v>
      </c>
      <c r="L76" s="98"/>
    </row>
    <row r="77" spans="1:13" ht="69" customHeight="1" x14ac:dyDescent="0.25">
      <c r="A77" s="57">
        <v>26</v>
      </c>
      <c r="B77" s="68" t="s">
        <v>679</v>
      </c>
      <c r="C77" s="68" t="s">
        <v>690</v>
      </c>
      <c r="D77" s="97" t="s">
        <v>13</v>
      </c>
      <c r="E77" s="97" t="s">
        <v>13</v>
      </c>
      <c r="F77" s="97" t="s">
        <v>13</v>
      </c>
      <c r="G77" s="97" t="s">
        <v>13</v>
      </c>
      <c r="H77" s="97"/>
      <c r="I77" s="97"/>
      <c r="J77" s="97"/>
      <c r="K77" s="253" t="s">
        <v>789</v>
      </c>
      <c r="L77" s="98"/>
    </row>
    <row r="78" spans="1:13" x14ac:dyDescent="0.25">
      <c r="A78" s="766" t="s">
        <v>193</v>
      </c>
      <c r="B78" s="767"/>
      <c r="C78" s="768"/>
      <c r="D78" s="57">
        <v>3</v>
      </c>
      <c r="E78" s="57">
        <v>3</v>
      </c>
      <c r="F78" s="57">
        <v>3</v>
      </c>
      <c r="G78" s="57">
        <v>3</v>
      </c>
      <c r="H78" s="57">
        <v>0</v>
      </c>
      <c r="I78" s="57">
        <v>0</v>
      </c>
      <c r="J78" s="57">
        <v>0</v>
      </c>
      <c r="K78" s="13"/>
      <c r="L78" s="57">
        <v>0</v>
      </c>
      <c r="M78" s="5"/>
    </row>
    <row r="79" spans="1:13" x14ac:dyDescent="0.25">
      <c r="A79" s="771" t="s">
        <v>312</v>
      </c>
      <c r="B79" s="661"/>
      <c r="C79" s="661"/>
      <c r="D79" s="661"/>
      <c r="E79" s="661"/>
      <c r="F79" s="661"/>
      <c r="G79" s="661"/>
      <c r="H79" s="661"/>
      <c r="I79" s="661"/>
      <c r="J79" s="661"/>
      <c r="K79" s="661"/>
      <c r="L79" s="772"/>
      <c r="M79" s="5"/>
    </row>
    <row r="80" spans="1:13" x14ac:dyDescent="0.25">
      <c r="A80" s="652" t="s">
        <v>313</v>
      </c>
      <c r="B80" s="652"/>
      <c r="C80" s="652"/>
      <c r="D80" s="663" t="s">
        <v>2</v>
      </c>
      <c r="E80" s="663"/>
      <c r="F80" s="663"/>
      <c r="G80" s="663"/>
      <c r="H80" s="663"/>
      <c r="I80" s="663"/>
      <c r="J80" s="663"/>
      <c r="K80" s="663"/>
      <c r="L80" s="663"/>
      <c r="M80" s="5"/>
    </row>
    <row r="81" spans="1:15" ht="51" x14ac:dyDescent="0.25">
      <c r="A81" s="205" t="s">
        <v>3</v>
      </c>
      <c r="B81" s="205" t="s">
        <v>4</v>
      </c>
      <c r="C81" s="205" t="s">
        <v>195</v>
      </c>
      <c r="D81" s="205" t="s">
        <v>334</v>
      </c>
      <c r="E81" s="205" t="s">
        <v>335</v>
      </c>
      <c r="F81" s="206" t="s">
        <v>8</v>
      </c>
      <c r="G81" s="205" t="s">
        <v>781</v>
      </c>
      <c r="H81" s="205" t="s">
        <v>782</v>
      </c>
      <c r="I81" s="205" t="s">
        <v>9</v>
      </c>
      <c r="J81" s="205" t="s">
        <v>198</v>
      </c>
      <c r="K81" s="205" t="s">
        <v>392</v>
      </c>
      <c r="L81" s="206" t="s">
        <v>203</v>
      </c>
      <c r="M81" s="5"/>
    </row>
    <row r="82" spans="1:15" ht="37.5" customHeight="1" x14ac:dyDescent="0.25">
      <c r="A82" s="57">
        <v>27</v>
      </c>
      <c r="B82" s="13" t="s">
        <v>671</v>
      </c>
      <c r="C82" s="13" t="s">
        <v>672</v>
      </c>
      <c r="D82" s="97" t="s">
        <v>13</v>
      </c>
      <c r="E82" s="98" t="s">
        <v>13</v>
      </c>
      <c r="F82" s="98" t="s">
        <v>13</v>
      </c>
      <c r="G82" s="98" t="s">
        <v>13</v>
      </c>
      <c r="H82" s="98"/>
      <c r="I82" s="98"/>
      <c r="J82" s="98"/>
      <c r="K82" s="253" t="s">
        <v>788</v>
      </c>
      <c r="L82" s="98"/>
    </row>
    <row r="83" spans="1:15" ht="39.75" customHeight="1" x14ac:dyDescent="0.25">
      <c r="A83" s="290">
        <v>28</v>
      </c>
      <c r="B83" s="291" t="s">
        <v>314</v>
      </c>
      <c r="C83" s="292" t="s">
        <v>673</v>
      </c>
      <c r="D83" s="293" t="s">
        <v>13</v>
      </c>
      <c r="E83" s="293" t="s">
        <v>13</v>
      </c>
      <c r="F83" s="293" t="s">
        <v>13</v>
      </c>
      <c r="G83" s="293" t="s">
        <v>13</v>
      </c>
      <c r="H83" s="294"/>
      <c r="I83" s="295"/>
      <c r="J83" s="294"/>
      <c r="K83" s="296" t="s">
        <v>788</v>
      </c>
      <c r="L83" s="297"/>
      <c r="O83" s="70"/>
    </row>
    <row r="84" spans="1:15" ht="53.25" customHeight="1" x14ac:dyDescent="0.25">
      <c r="A84" s="298">
        <v>29</v>
      </c>
      <c r="B84" s="299" t="s">
        <v>674</v>
      </c>
      <c r="C84" s="299" t="s">
        <v>803</v>
      </c>
      <c r="D84" s="294" t="s">
        <v>13</v>
      </c>
      <c r="E84" s="294" t="s">
        <v>13</v>
      </c>
      <c r="F84" s="294" t="s">
        <v>13</v>
      </c>
      <c r="G84" s="294" t="s">
        <v>13</v>
      </c>
      <c r="H84" s="294"/>
      <c r="I84" s="295"/>
      <c r="J84" s="294"/>
      <c r="K84" s="296" t="s">
        <v>788</v>
      </c>
      <c r="L84" s="297"/>
      <c r="O84" s="70"/>
    </row>
    <row r="85" spans="1:15" ht="101.25" customHeight="1" x14ac:dyDescent="0.25">
      <c r="A85" s="266">
        <v>0</v>
      </c>
      <c r="B85" s="247" t="s">
        <v>776</v>
      </c>
      <c r="C85" s="247" t="s">
        <v>804</v>
      </c>
      <c r="D85" s="246"/>
      <c r="E85" s="246"/>
      <c r="F85" s="246"/>
      <c r="G85" s="246"/>
      <c r="H85" s="246"/>
      <c r="I85" s="246"/>
      <c r="J85" s="246"/>
      <c r="K85" s="250" t="s">
        <v>825</v>
      </c>
      <c r="L85" s="246"/>
      <c r="O85" s="70"/>
    </row>
    <row r="86" spans="1:15" ht="102.75" customHeight="1" x14ac:dyDescent="0.25">
      <c r="A86" s="267">
        <v>0</v>
      </c>
      <c r="B86" s="268" t="s">
        <v>777</v>
      </c>
      <c r="C86" s="247" t="s">
        <v>805</v>
      </c>
      <c r="D86" s="269"/>
      <c r="E86" s="269"/>
      <c r="F86" s="269"/>
      <c r="G86" s="269"/>
      <c r="H86" s="269"/>
      <c r="I86" s="269"/>
      <c r="J86" s="269"/>
      <c r="K86" s="250" t="s">
        <v>826</v>
      </c>
      <c r="L86" s="269"/>
    </row>
    <row r="87" spans="1:15" x14ac:dyDescent="0.25">
      <c r="A87" s="766" t="s">
        <v>193</v>
      </c>
      <c r="B87" s="767"/>
      <c r="C87" s="768"/>
      <c r="D87" s="227">
        <v>3</v>
      </c>
      <c r="E87" s="227">
        <v>3</v>
      </c>
      <c r="F87" s="227">
        <v>3</v>
      </c>
      <c r="G87" s="57">
        <v>3</v>
      </c>
      <c r="H87" s="57">
        <v>0</v>
      </c>
      <c r="I87" s="57">
        <v>0</v>
      </c>
      <c r="J87" s="57">
        <v>0</v>
      </c>
      <c r="K87" s="147"/>
      <c r="L87" s="57">
        <v>0</v>
      </c>
    </row>
    <row r="88" spans="1:15" ht="57.75" customHeight="1" x14ac:dyDescent="0.25">
      <c r="A88" s="210" t="s">
        <v>3</v>
      </c>
      <c r="B88" s="210" t="s">
        <v>37</v>
      </c>
      <c r="C88" s="210" t="s">
        <v>197</v>
      </c>
      <c r="D88" s="210" t="s">
        <v>334</v>
      </c>
      <c r="E88" s="210" t="s">
        <v>335</v>
      </c>
      <c r="F88" s="210" t="s">
        <v>8</v>
      </c>
      <c r="G88" s="210" t="s">
        <v>781</v>
      </c>
      <c r="H88" s="210" t="s">
        <v>782</v>
      </c>
      <c r="I88" s="210" t="s">
        <v>9</v>
      </c>
      <c r="J88" s="210" t="s">
        <v>198</v>
      </c>
      <c r="K88" s="210" t="s">
        <v>392</v>
      </c>
      <c r="L88" s="210" t="s">
        <v>203</v>
      </c>
    </row>
    <row r="89" spans="1:15" ht="79.5" customHeight="1" x14ac:dyDescent="0.25">
      <c r="A89" s="57">
        <v>30</v>
      </c>
      <c r="B89" s="13" t="s">
        <v>670</v>
      </c>
      <c r="C89" s="13" t="s">
        <v>765</v>
      </c>
      <c r="D89" s="97" t="s">
        <v>13</v>
      </c>
      <c r="E89" s="98" t="s">
        <v>13</v>
      </c>
      <c r="F89" s="98" t="s">
        <v>13</v>
      </c>
      <c r="G89" s="98" t="s">
        <v>13</v>
      </c>
      <c r="H89" s="98"/>
      <c r="I89" s="98"/>
      <c r="J89" s="98"/>
      <c r="K89" s="250" t="s">
        <v>788</v>
      </c>
      <c r="L89" s="98"/>
    </row>
    <row r="90" spans="1:15" x14ac:dyDescent="0.25">
      <c r="A90" s="766" t="s">
        <v>193</v>
      </c>
      <c r="B90" s="767"/>
      <c r="C90" s="768"/>
      <c r="D90" s="57">
        <v>1</v>
      </c>
      <c r="E90" s="57">
        <v>1</v>
      </c>
      <c r="F90" s="57">
        <v>1</v>
      </c>
      <c r="G90" s="57">
        <v>1</v>
      </c>
      <c r="H90" s="57">
        <v>0</v>
      </c>
      <c r="I90" s="57">
        <v>0</v>
      </c>
      <c r="J90" s="57">
        <v>0</v>
      </c>
      <c r="K90" s="13"/>
      <c r="L90" s="57">
        <v>0</v>
      </c>
    </row>
    <row r="91" spans="1:15" x14ac:dyDescent="0.25">
      <c r="A91" s="799"/>
      <c r="B91" s="799"/>
      <c r="C91" s="799"/>
      <c r="D91" s="773" t="s">
        <v>185</v>
      </c>
      <c r="E91" s="774"/>
      <c r="F91" s="774"/>
      <c r="G91" s="774"/>
      <c r="H91" s="774"/>
      <c r="I91" s="774"/>
      <c r="J91" s="774"/>
      <c r="K91" s="774"/>
      <c r="L91" s="775"/>
    </row>
    <row r="92" spans="1:15" ht="15.75" x14ac:dyDescent="0.25">
      <c r="A92" s="796" t="s">
        <v>339</v>
      </c>
      <c r="B92" s="797"/>
      <c r="C92" s="798"/>
      <c r="D92" s="146">
        <f t="shared" ref="D92:J92" si="0">SUM(D90+D87+D78+D70+D46+D34+D29+D20+D59+D52)</f>
        <v>30</v>
      </c>
      <c r="E92" s="146">
        <f t="shared" si="0"/>
        <v>28</v>
      </c>
      <c r="F92" s="146">
        <f t="shared" si="0"/>
        <v>28</v>
      </c>
      <c r="G92" s="146">
        <f t="shared" si="0"/>
        <v>23</v>
      </c>
      <c r="H92" s="146">
        <f t="shared" si="0"/>
        <v>3</v>
      </c>
      <c r="I92" s="146">
        <f t="shared" si="0"/>
        <v>0</v>
      </c>
      <c r="J92" s="146">
        <f t="shared" si="0"/>
        <v>0</v>
      </c>
      <c r="K92" s="146"/>
      <c r="L92" s="146">
        <f>SUM(L90+L87+L78+L70+L46+L34+L29+L20+L59+L52)</f>
        <v>0</v>
      </c>
    </row>
  </sheetData>
  <mergeCells count="48">
    <mergeCell ref="A52:C52"/>
    <mergeCell ref="A92:C92"/>
    <mergeCell ref="A72:L72"/>
    <mergeCell ref="A79:L79"/>
    <mergeCell ref="A80:C80"/>
    <mergeCell ref="D80:L80"/>
    <mergeCell ref="A90:C90"/>
    <mergeCell ref="A91:C91"/>
    <mergeCell ref="D91:L91"/>
    <mergeCell ref="A87:C87"/>
    <mergeCell ref="A73:C73"/>
    <mergeCell ref="D73:L73"/>
    <mergeCell ref="A78:C78"/>
    <mergeCell ref="A70:C70"/>
    <mergeCell ref="A61:L61"/>
    <mergeCell ref="A62:L62"/>
    <mergeCell ref="A25:C25"/>
    <mergeCell ref="D25:L25"/>
    <mergeCell ref="A29:C29"/>
    <mergeCell ref="A63:C63"/>
    <mergeCell ref="D63:L63"/>
    <mergeCell ref="A54:L54"/>
    <mergeCell ref="A59:C59"/>
    <mergeCell ref="A36:C36"/>
    <mergeCell ref="D36:L36"/>
    <mergeCell ref="A46:C46"/>
    <mergeCell ref="A47:L47"/>
    <mergeCell ref="A48:C48"/>
    <mergeCell ref="D48:L48"/>
    <mergeCell ref="A55:L55"/>
    <mergeCell ref="A56:C56"/>
    <mergeCell ref="D56:L56"/>
    <mergeCell ref="A35:L35"/>
    <mergeCell ref="A34:C34"/>
    <mergeCell ref="A22:L22"/>
    <mergeCell ref="A1:L6"/>
    <mergeCell ref="A7:L8"/>
    <mergeCell ref="A9:L9"/>
    <mergeCell ref="A10:C10"/>
    <mergeCell ref="D10:L10"/>
    <mergeCell ref="A12:L12"/>
    <mergeCell ref="A13:L13"/>
    <mergeCell ref="A14:L14"/>
    <mergeCell ref="A15:C15"/>
    <mergeCell ref="D15:L15"/>
    <mergeCell ref="A20:C20"/>
    <mergeCell ref="A23:L23"/>
    <mergeCell ref="A24:L24"/>
  </mergeCells>
  <phoneticPr fontId="62" type="noConversion"/>
  <printOptions horizontalCentered="1" verticalCentered="1"/>
  <pageMargins left="0.70866141732283472" right="0.70866141732283472" top="0.74803149606299213" bottom="0.74803149606299213" header="0.31496062992125984" footer="0.31496062992125984"/>
  <pageSetup paperSize="9" scale="61" fitToHeight="0" orientation="landscape" r:id="rId1"/>
  <headerFooter>
    <oddFooter>&amp;LPrepared by: Anesia Cloete (SPO)&amp;C&amp;D&amp;R&amp;P</oddFooter>
  </headerFooter>
  <rowBreaks count="4" manualBreakCount="4">
    <brk id="37" max="11" man="1"/>
    <brk id="49" max="11" man="1"/>
    <brk id="53" max="16383" man="1"/>
    <brk id="71" max="16383"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5C9A5"/>
  </sheetPr>
  <dimension ref="A1:N33"/>
  <sheetViews>
    <sheetView view="pageBreakPreview" zoomScale="80" zoomScaleNormal="100" zoomScaleSheetLayoutView="80" workbookViewId="0">
      <pane ySplit="3" topLeftCell="A4" activePane="bottomLeft" state="frozen"/>
      <selection activeCell="B1" sqref="B1"/>
      <selection pane="bottomLeft" activeCell="J26" sqref="J26"/>
    </sheetView>
  </sheetViews>
  <sheetFormatPr defaultRowHeight="15" x14ac:dyDescent="0.25"/>
  <cols>
    <col min="1" max="1" width="6" customWidth="1"/>
    <col min="2" max="2" width="55.7109375" customWidth="1"/>
    <col min="3" max="3" width="19" customWidth="1"/>
    <col min="4" max="4" width="21.28515625" customWidth="1"/>
    <col min="5" max="5" width="21.7109375" customWidth="1"/>
  </cols>
  <sheetData>
    <row r="1" spans="1:14" ht="15" customHeight="1" x14ac:dyDescent="0.25">
      <c r="A1" s="800" t="s">
        <v>663</v>
      </c>
      <c r="B1" s="801"/>
      <c r="C1" s="801"/>
      <c r="D1" s="801"/>
      <c r="E1" s="802"/>
    </row>
    <row r="2" spans="1:14" ht="15.75" customHeight="1" x14ac:dyDescent="0.25">
      <c r="A2" s="803"/>
      <c r="B2" s="804"/>
      <c r="C2" s="804"/>
      <c r="D2" s="804"/>
      <c r="E2" s="805"/>
    </row>
    <row r="3" spans="1:14" ht="16.5" customHeight="1" x14ac:dyDescent="0.25">
      <c r="A3" s="72" t="s">
        <v>189</v>
      </c>
      <c r="B3" s="72" t="s">
        <v>190</v>
      </c>
      <c r="C3" s="72" t="s">
        <v>191</v>
      </c>
      <c r="D3" s="72" t="s">
        <v>192</v>
      </c>
      <c r="E3" s="72" t="s">
        <v>193</v>
      </c>
    </row>
    <row r="4" spans="1:14" ht="16.5" customHeight="1" x14ac:dyDescent="0.25">
      <c r="A4" s="106">
        <v>1</v>
      </c>
      <c r="B4" s="107" t="s">
        <v>664</v>
      </c>
      <c r="C4" s="116">
        <v>5</v>
      </c>
      <c r="D4" s="116">
        <v>25</v>
      </c>
      <c r="E4" s="116">
        <f>'PHASE 4'!A89</f>
        <v>30</v>
      </c>
    </row>
    <row r="5" spans="1:14" ht="16.5" customHeight="1" x14ac:dyDescent="0.25">
      <c r="A5" s="106">
        <v>2</v>
      </c>
      <c r="B5" s="107" t="s">
        <v>350</v>
      </c>
      <c r="C5" s="116">
        <v>2</v>
      </c>
      <c r="D5" s="116">
        <v>26</v>
      </c>
      <c r="E5" s="116">
        <f>'PHASE 4'!D92</f>
        <v>30</v>
      </c>
    </row>
    <row r="6" spans="1:14" ht="16.5" customHeight="1" x14ac:dyDescent="0.25">
      <c r="A6" s="106">
        <v>3</v>
      </c>
      <c r="B6" s="107" t="s">
        <v>342</v>
      </c>
      <c r="C6" s="116">
        <v>2</v>
      </c>
      <c r="D6" s="116">
        <v>26</v>
      </c>
      <c r="E6" s="116">
        <f>'PHASE 4'!F92</f>
        <v>28</v>
      </c>
      <c r="I6" s="795"/>
      <c r="J6" s="795"/>
      <c r="K6" s="795"/>
      <c r="L6" s="795"/>
      <c r="M6" s="795"/>
      <c r="N6" s="795"/>
    </row>
    <row r="7" spans="1:14" ht="16.5" customHeight="1" x14ac:dyDescent="0.25">
      <c r="A7" s="106">
        <v>4</v>
      </c>
      <c r="B7" s="107" t="s">
        <v>783</v>
      </c>
      <c r="C7" s="116">
        <v>2</v>
      </c>
      <c r="D7" s="116">
        <v>21</v>
      </c>
      <c r="E7" s="116">
        <f>'PHASE 4'!G92</f>
        <v>23</v>
      </c>
      <c r="I7" s="795"/>
      <c r="J7" s="795"/>
      <c r="K7" s="795"/>
      <c r="L7" s="795"/>
      <c r="M7" s="795"/>
      <c r="N7" s="795"/>
    </row>
    <row r="8" spans="1:14" ht="16.5" customHeight="1" x14ac:dyDescent="0.25">
      <c r="A8" s="106">
        <v>5</v>
      </c>
      <c r="B8" s="107" t="s">
        <v>782</v>
      </c>
      <c r="C8" s="116">
        <v>2</v>
      </c>
      <c r="D8" s="116">
        <v>21</v>
      </c>
      <c r="E8" s="116">
        <f t="shared" ref="E8:E11" si="0">SUM(C8:D8)</f>
        <v>23</v>
      </c>
      <c r="I8" s="204"/>
      <c r="J8" s="204"/>
      <c r="K8" s="204"/>
      <c r="L8" s="204"/>
      <c r="M8" s="204"/>
      <c r="N8" s="204"/>
    </row>
    <row r="9" spans="1:14" ht="16.5" customHeight="1" x14ac:dyDescent="0.25">
      <c r="A9" s="106">
        <v>6</v>
      </c>
      <c r="B9" s="107" t="s">
        <v>328</v>
      </c>
      <c r="C9" s="116">
        <v>0</v>
      </c>
      <c r="D9" s="116">
        <f>'PHASE 4'!I92</f>
        <v>0</v>
      </c>
      <c r="E9" s="116">
        <f>SUM(C9:D9)</f>
        <v>0</v>
      </c>
    </row>
    <row r="10" spans="1:14" ht="16.5" customHeight="1" x14ac:dyDescent="0.25">
      <c r="A10" s="106">
        <v>7</v>
      </c>
      <c r="B10" s="107" t="s">
        <v>367</v>
      </c>
      <c r="C10" s="116">
        <v>0</v>
      </c>
      <c r="D10" s="116">
        <f>'PHASE 4'!J92</f>
        <v>0</v>
      </c>
      <c r="E10" s="116">
        <f t="shared" si="0"/>
        <v>0</v>
      </c>
    </row>
    <row r="11" spans="1:14" ht="16.5" customHeight="1" x14ac:dyDescent="0.25">
      <c r="A11" s="106">
        <v>8</v>
      </c>
      <c r="B11" s="107" t="s">
        <v>194</v>
      </c>
      <c r="C11" s="116">
        <v>0</v>
      </c>
      <c r="D11" s="116">
        <v>0</v>
      </c>
      <c r="E11" s="116">
        <f t="shared" si="0"/>
        <v>0</v>
      </c>
    </row>
    <row r="12" spans="1:14" ht="18.75" customHeight="1" x14ac:dyDescent="0.25">
      <c r="A12" s="106">
        <v>9</v>
      </c>
      <c r="B12" s="107" t="s">
        <v>377</v>
      </c>
      <c r="C12" s="109">
        <v>0</v>
      </c>
      <c r="D12" s="109">
        <v>0</v>
      </c>
      <c r="E12" s="109">
        <f>D12+C12</f>
        <v>0</v>
      </c>
    </row>
    <row r="13" spans="1:14" ht="16.5" customHeight="1" x14ac:dyDescent="0.25">
      <c r="A13" s="110">
        <v>10</v>
      </c>
      <c r="B13" s="111" t="s">
        <v>204</v>
      </c>
      <c r="C13" s="117">
        <v>0</v>
      </c>
      <c r="D13" s="117">
        <v>0</v>
      </c>
      <c r="E13" s="239">
        <f>D13+C13</f>
        <v>0</v>
      </c>
    </row>
    <row r="14" spans="1:14" x14ac:dyDescent="0.25">
      <c r="A14" s="788"/>
      <c r="B14" s="788"/>
      <c r="C14" s="788"/>
      <c r="D14" s="788"/>
      <c r="E14" s="788"/>
    </row>
    <row r="15" spans="1:14" x14ac:dyDescent="0.25">
      <c r="A15" s="788"/>
      <c r="B15" s="788"/>
      <c r="C15" s="788"/>
      <c r="D15" s="788"/>
      <c r="E15" s="788"/>
    </row>
    <row r="16" spans="1:14" x14ac:dyDescent="0.25">
      <c r="A16" s="788"/>
      <c r="B16" s="788"/>
      <c r="C16" s="788"/>
      <c r="D16" s="788"/>
      <c r="E16" s="788"/>
    </row>
    <row r="17" spans="1:5" x14ac:dyDescent="0.25">
      <c r="A17" s="788"/>
      <c r="B17" s="788"/>
      <c r="C17" s="788"/>
      <c r="D17" s="788"/>
      <c r="E17" s="788"/>
    </row>
    <row r="18" spans="1:5" x14ac:dyDescent="0.25">
      <c r="A18" s="788"/>
      <c r="B18" s="788"/>
      <c r="C18" s="788"/>
      <c r="D18" s="788"/>
      <c r="E18" s="788"/>
    </row>
    <row r="19" spans="1:5" x14ac:dyDescent="0.25">
      <c r="A19" s="788"/>
      <c r="B19" s="788"/>
      <c r="C19" s="788"/>
      <c r="D19" s="788"/>
      <c r="E19" s="788"/>
    </row>
    <row r="20" spans="1:5" x14ac:dyDescent="0.25">
      <c r="A20" s="788"/>
      <c r="B20" s="788"/>
      <c r="C20" s="788"/>
      <c r="D20" s="788"/>
      <c r="E20" s="788"/>
    </row>
    <row r="21" spans="1:5" x14ac:dyDescent="0.25">
      <c r="A21" s="788"/>
      <c r="B21" s="788"/>
      <c r="C21" s="788"/>
      <c r="D21" s="788"/>
      <c r="E21" s="788"/>
    </row>
    <row r="22" spans="1:5" x14ac:dyDescent="0.25">
      <c r="A22" s="788"/>
      <c r="B22" s="788"/>
      <c r="C22" s="788"/>
      <c r="D22" s="788"/>
      <c r="E22" s="788"/>
    </row>
    <row r="23" spans="1:5" x14ac:dyDescent="0.25">
      <c r="A23" s="788"/>
      <c r="B23" s="788"/>
      <c r="C23" s="788"/>
      <c r="D23" s="788"/>
      <c r="E23" s="788"/>
    </row>
    <row r="24" spans="1:5" x14ac:dyDescent="0.25">
      <c r="A24" s="788"/>
      <c r="B24" s="788"/>
      <c r="C24" s="788"/>
      <c r="D24" s="788"/>
      <c r="E24" s="788"/>
    </row>
    <row r="25" spans="1:5" x14ac:dyDescent="0.25">
      <c r="A25" s="788"/>
      <c r="B25" s="788"/>
      <c r="C25" s="788"/>
      <c r="D25" s="788"/>
      <c r="E25" s="788"/>
    </row>
    <row r="26" spans="1:5" x14ac:dyDescent="0.25">
      <c r="A26" s="788"/>
      <c r="B26" s="788"/>
      <c r="C26" s="788"/>
      <c r="D26" s="788"/>
      <c r="E26" s="788"/>
    </row>
    <row r="27" spans="1:5" x14ac:dyDescent="0.25">
      <c r="A27" s="788"/>
      <c r="B27" s="788"/>
      <c r="C27" s="788"/>
      <c r="D27" s="788"/>
      <c r="E27" s="788"/>
    </row>
    <row r="28" spans="1:5" x14ac:dyDescent="0.25">
      <c r="A28" s="788"/>
      <c r="B28" s="788"/>
      <c r="C28" s="788"/>
      <c r="D28" s="788"/>
      <c r="E28" s="788"/>
    </row>
    <row r="29" spans="1:5" x14ac:dyDescent="0.25">
      <c r="A29" s="788"/>
      <c r="B29" s="788"/>
      <c r="C29" s="788"/>
      <c r="D29" s="788"/>
      <c r="E29" s="788"/>
    </row>
    <row r="30" spans="1:5" x14ac:dyDescent="0.25">
      <c r="A30" s="788"/>
      <c r="B30" s="788"/>
      <c r="C30" s="788"/>
      <c r="D30" s="788"/>
      <c r="E30" s="788"/>
    </row>
    <row r="31" spans="1:5" x14ac:dyDescent="0.25">
      <c r="A31" s="788"/>
      <c r="B31" s="788"/>
      <c r="C31" s="788"/>
      <c r="D31" s="788"/>
      <c r="E31" s="788"/>
    </row>
    <row r="32" spans="1:5" x14ac:dyDescent="0.25">
      <c r="A32" s="788"/>
      <c r="B32" s="788"/>
      <c r="C32" s="788"/>
      <c r="D32" s="788"/>
      <c r="E32" s="788"/>
    </row>
    <row r="33" spans="1:5" x14ac:dyDescent="0.25">
      <c r="A33" s="788"/>
      <c r="B33" s="788"/>
      <c r="C33" s="788"/>
      <c r="D33" s="788"/>
      <c r="E33" s="788"/>
    </row>
  </sheetData>
  <mergeCells count="3">
    <mergeCell ref="A1:E2"/>
    <mergeCell ref="I6:N7"/>
    <mergeCell ref="A14:E33"/>
  </mergeCells>
  <pageMargins left="0.70866141732283472" right="0.70866141732283472" top="0.74803149606299213" bottom="0.74803149606299213" header="0.31496062992125984" footer="0.31496062992125984"/>
  <pageSetup orientation="landscape" r:id="rId1"/>
  <headerFooter>
    <oddFooter>&amp;L&amp;"+,Regular"Prepared by: Anesia Cloete (SPO) &amp;C&amp;D&amp;R&amp;P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K65"/>
  <sheetViews>
    <sheetView view="pageBreakPreview" zoomScale="80" zoomScaleNormal="100" zoomScaleSheetLayoutView="80" workbookViewId="0">
      <pane ySplit="1" topLeftCell="A59" activePane="bottomLeft" state="frozen"/>
      <selection pane="bottomLeft" activeCell="D64" sqref="D64"/>
    </sheetView>
  </sheetViews>
  <sheetFormatPr defaultRowHeight="15" x14ac:dyDescent="0.25"/>
  <cols>
    <col min="1" max="1" width="6.140625" style="4" customWidth="1"/>
    <col min="2" max="2" width="17" style="4" customWidth="1"/>
    <col min="3" max="3" width="44.7109375" style="4" customWidth="1"/>
    <col min="4" max="4" width="10.28515625" customWidth="1"/>
    <col min="5" max="5" width="36.140625" customWidth="1"/>
    <col min="6" max="6" width="26" customWidth="1"/>
    <col min="7" max="7" width="14.42578125" style="264" customWidth="1"/>
    <col min="8" max="8" width="7.28515625" customWidth="1"/>
    <col min="9" max="9" width="7.5703125" customWidth="1"/>
  </cols>
  <sheetData>
    <row r="1" spans="1:9" ht="26.25" customHeight="1" x14ac:dyDescent="0.25">
      <c r="A1" s="256"/>
      <c r="B1" s="256"/>
      <c r="C1" s="256"/>
      <c r="D1" s="637"/>
      <c r="E1" s="637"/>
      <c r="F1" s="637"/>
      <c r="G1" s="637"/>
      <c r="H1" s="637"/>
      <c r="I1" s="637"/>
    </row>
    <row r="2" spans="1:9" ht="51" customHeight="1" x14ac:dyDescent="0.25">
      <c r="A2" s="256"/>
      <c r="B2" s="256"/>
      <c r="C2" s="256"/>
      <c r="D2" s="637"/>
      <c r="E2" s="637"/>
      <c r="F2" s="637"/>
      <c r="G2" s="637"/>
      <c r="H2" s="637"/>
      <c r="I2" s="637"/>
    </row>
    <row r="3" spans="1:9" ht="63" customHeight="1" x14ac:dyDescent="0.25">
      <c r="A3" s="832" t="s">
        <v>1095</v>
      </c>
      <c r="B3" s="832"/>
      <c r="C3" s="832"/>
      <c r="D3" s="832"/>
      <c r="E3" s="832"/>
      <c r="F3" s="832"/>
      <c r="G3" s="832"/>
      <c r="H3" s="832"/>
      <c r="I3" s="832"/>
    </row>
    <row r="4" spans="1:9" ht="63.75" customHeight="1" x14ac:dyDescent="0.25">
      <c r="A4" s="347" t="s">
        <v>189</v>
      </c>
      <c r="B4" s="347" t="s">
        <v>813</v>
      </c>
      <c r="C4" s="347" t="s">
        <v>817</v>
      </c>
      <c r="D4" s="348" t="s">
        <v>193</v>
      </c>
      <c r="E4" s="348" t="s">
        <v>812</v>
      </c>
      <c r="F4" s="348" t="s">
        <v>392</v>
      </c>
      <c r="G4" s="349" t="s">
        <v>816</v>
      </c>
      <c r="H4" s="363"/>
      <c r="I4" s="364"/>
    </row>
    <row r="5" spans="1:9" ht="36.75" customHeight="1" x14ac:dyDescent="0.25">
      <c r="A5" s="284">
        <v>1</v>
      </c>
      <c r="B5" s="865" t="s">
        <v>888</v>
      </c>
      <c r="C5" s="866"/>
      <c r="D5" s="287">
        <f>'TOTAL REGS &amp; STDS SUMMARIZED'!D151</f>
        <v>16</v>
      </c>
      <c r="E5" s="833" t="s">
        <v>656</v>
      </c>
      <c r="F5" s="834"/>
      <c r="G5" s="834"/>
      <c r="H5" s="834"/>
      <c r="I5" s="835"/>
    </row>
    <row r="6" spans="1:9" ht="36.75" customHeight="1" x14ac:dyDescent="0.25">
      <c r="A6" s="279">
        <v>2</v>
      </c>
      <c r="B6" s="873" t="s">
        <v>885</v>
      </c>
      <c r="C6" s="874"/>
      <c r="D6" s="287">
        <f>'TOTAL REGS &amp; STDS SUMMARIZED'!E151</f>
        <v>100</v>
      </c>
      <c r="E6" s="880" t="s">
        <v>895</v>
      </c>
      <c r="F6" s="881"/>
      <c r="G6" s="881"/>
      <c r="H6" s="881"/>
      <c r="I6" s="882"/>
    </row>
    <row r="7" spans="1:9" ht="36.75" customHeight="1" x14ac:dyDescent="0.25">
      <c r="A7" s="279">
        <v>3</v>
      </c>
      <c r="B7" s="875" t="s">
        <v>890</v>
      </c>
      <c r="C7" s="876"/>
      <c r="D7" s="472">
        <f>'TOTAL REGS &amp; STDS SUMMARIZED'!H151</f>
        <v>0</v>
      </c>
      <c r="E7" s="877" t="s">
        <v>656</v>
      </c>
      <c r="F7" s="878"/>
      <c r="G7" s="878"/>
      <c r="H7" s="878"/>
      <c r="I7" s="879"/>
    </row>
    <row r="8" spans="1:9" ht="36.75" customHeight="1" x14ac:dyDescent="0.25">
      <c r="A8" s="279">
        <v>4</v>
      </c>
      <c r="B8" s="886" t="s">
        <v>889</v>
      </c>
      <c r="C8" s="887"/>
      <c r="D8" s="306">
        <f>SUM(D5:D7)</f>
        <v>116</v>
      </c>
      <c r="E8" s="908" t="s">
        <v>656</v>
      </c>
      <c r="F8" s="909"/>
      <c r="G8" s="909"/>
      <c r="H8" s="909"/>
      <c r="I8" s="910"/>
    </row>
    <row r="9" spans="1:9" ht="36.75" customHeight="1" x14ac:dyDescent="0.25">
      <c r="A9" s="279">
        <v>5</v>
      </c>
      <c r="B9" s="845" t="s">
        <v>774</v>
      </c>
      <c r="C9" s="846"/>
      <c r="D9" s="304">
        <f>SUM(31-D10)</f>
        <v>31</v>
      </c>
      <c r="E9" s="305" t="s">
        <v>879</v>
      </c>
      <c r="F9" s="300" t="s">
        <v>880</v>
      </c>
      <c r="G9" s="301">
        <f>AVERAGE(G17:G63)</f>
        <v>0.94623655913978499</v>
      </c>
      <c r="H9" s="869"/>
      <c r="I9" s="870"/>
    </row>
    <row r="10" spans="1:9" ht="39.75" hidden="1" customHeight="1" x14ac:dyDescent="0.25">
      <c r="A10" s="257"/>
      <c r="B10" s="888"/>
      <c r="C10" s="889"/>
      <c r="D10" s="280"/>
      <c r="E10" s="281"/>
      <c r="F10" s="282"/>
      <c r="G10" s="283"/>
      <c r="H10" s="871"/>
      <c r="I10" s="872"/>
    </row>
    <row r="11" spans="1:9" ht="39.75" customHeight="1" x14ac:dyDescent="0.25">
      <c r="A11" s="284"/>
      <c r="B11" s="890" t="s">
        <v>893</v>
      </c>
      <c r="C11" s="891"/>
      <c r="D11" s="308" t="e">
        <f>#REF!</f>
        <v>#REF!</v>
      </c>
      <c r="E11" s="892" t="s">
        <v>904</v>
      </c>
      <c r="F11" s="893"/>
      <c r="G11" s="893"/>
      <c r="H11" s="893"/>
      <c r="I11" s="894"/>
    </row>
    <row r="12" spans="1:9" ht="39.75" customHeight="1" x14ac:dyDescent="0.25">
      <c r="A12" s="284"/>
      <c r="B12" s="903" t="s">
        <v>894</v>
      </c>
      <c r="C12" s="904"/>
      <c r="D12" s="483" t="e">
        <f>SUM(D9-D11)-4</f>
        <v>#REF!</v>
      </c>
      <c r="E12" s="905" t="s">
        <v>656</v>
      </c>
      <c r="F12" s="906"/>
      <c r="G12" s="906"/>
      <c r="H12" s="906"/>
      <c r="I12" s="907"/>
    </row>
    <row r="13" spans="1:9" ht="39.75" customHeight="1" x14ac:dyDescent="0.25">
      <c r="A13" s="284"/>
      <c r="B13" s="930" t="s">
        <v>908</v>
      </c>
      <c r="C13" s="931"/>
      <c r="D13" s="307">
        <v>4</v>
      </c>
      <c r="E13" s="934" t="s">
        <v>656</v>
      </c>
      <c r="F13" s="935"/>
      <c r="G13" s="935"/>
      <c r="H13" s="935"/>
      <c r="I13" s="936"/>
    </row>
    <row r="14" spans="1:9" ht="39.75" customHeight="1" x14ac:dyDescent="0.25">
      <c r="A14" s="284">
        <v>6</v>
      </c>
      <c r="B14" s="932" t="s">
        <v>881</v>
      </c>
      <c r="C14" s="933"/>
      <c r="D14" s="285">
        <f>SUM(D9)</f>
        <v>31</v>
      </c>
      <c r="E14" s="899" t="s">
        <v>656</v>
      </c>
      <c r="F14" s="899"/>
      <c r="G14" s="899"/>
      <c r="H14" s="899"/>
      <c r="I14" s="899"/>
    </row>
    <row r="15" spans="1:9" ht="39.75" customHeight="1" x14ac:dyDescent="0.25">
      <c r="A15" s="284">
        <v>7</v>
      </c>
      <c r="B15" s="847" t="s">
        <v>882</v>
      </c>
      <c r="C15" s="848"/>
      <c r="D15" s="286">
        <f>SUM(D8+D14)</f>
        <v>147</v>
      </c>
      <c r="E15" s="900" t="s">
        <v>656</v>
      </c>
      <c r="F15" s="901"/>
      <c r="G15" s="901"/>
      <c r="H15" s="901"/>
      <c r="I15" s="902"/>
    </row>
    <row r="16" spans="1:9" ht="39.75" customHeight="1" x14ac:dyDescent="0.25">
      <c r="A16" s="839">
        <v>2.1</v>
      </c>
      <c r="B16" s="895" t="s">
        <v>896</v>
      </c>
      <c r="C16" s="896"/>
      <c r="D16" s="896"/>
      <c r="E16" s="897"/>
      <c r="F16" s="897"/>
      <c r="G16" s="897"/>
      <c r="H16" s="818"/>
      <c r="I16" s="819"/>
    </row>
    <row r="17" spans="1:11" ht="43.5" customHeight="1" x14ac:dyDescent="0.25">
      <c r="A17" s="839"/>
      <c r="B17" s="361" t="s">
        <v>15</v>
      </c>
      <c r="C17" s="361" t="s">
        <v>665</v>
      </c>
      <c r="D17" s="362">
        <v>1</v>
      </c>
      <c r="E17" s="928" t="s">
        <v>883</v>
      </c>
      <c r="F17" s="929"/>
      <c r="G17" s="356">
        <f>6/6</f>
        <v>1</v>
      </c>
      <c r="H17" s="898"/>
      <c r="I17" s="898"/>
      <c r="K17" s="265"/>
    </row>
    <row r="18" spans="1:11" ht="42" customHeight="1" x14ac:dyDescent="0.25">
      <c r="A18" s="839"/>
      <c r="B18" s="439" t="s">
        <v>666</v>
      </c>
      <c r="C18" s="439" t="s">
        <v>667</v>
      </c>
      <c r="D18" s="372">
        <v>1</v>
      </c>
      <c r="E18" s="822" t="s">
        <v>883</v>
      </c>
      <c r="F18" s="823"/>
      <c r="G18" s="440">
        <f>6/6</f>
        <v>1</v>
      </c>
      <c r="H18" s="919"/>
      <c r="I18" s="919"/>
      <c r="K18" s="265"/>
    </row>
    <row r="19" spans="1:11" ht="48.75" customHeight="1" x14ac:dyDescent="0.25">
      <c r="A19" s="839"/>
      <c r="B19" s="354" t="s">
        <v>668</v>
      </c>
      <c r="C19" s="354" t="s">
        <v>669</v>
      </c>
      <c r="D19" s="372">
        <v>1</v>
      </c>
      <c r="E19" s="926" t="s">
        <v>883</v>
      </c>
      <c r="F19" s="927"/>
      <c r="G19" s="356">
        <f>6/6</f>
        <v>1</v>
      </c>
      <c r="H19" s="920"/>
      <c r="I19" s="920"/>
      <c r="K19" s="265"/>
    </row>
    <row r="20" spans="1:11" ht="27" customHeight="1" thickBot="1" x14ac:dyDescent="0.3">
      <c r="A20" s="842"/>
      <c r="B20" s="843"/>
      <c r="C20" s="844"/>
      <c r="D20" s="261">
        <f>SUM(D17:D19)</f>
        <v>3</v>
      </c>
      <c r="E20" s="806"/>
      <c r="F20" s="807"/>
      <c r="G20" s="808"/>
      <c r="H20" s="917"/>
      <c r="I20" s="918"/>
      <c r="K20" s="265"/>
    </row>
    <row r="21" spans="1:11" ht="39" customHeight="1" thickTop="1" x14ac:dyDescent="0.25">
      <c r="A21" s="839">
        <v>2.2000000000000002</v>
      </c>
      <c r="B21" s="923" t="s">
        <v>814</v>
      </c>
      <c r="C21" s="924"/>
      <c r="D21" s="924"/>
      <c r="E21" s="924"/>
      <c r="F21" s="924"/>
      <c r="G21" s="924"/>
      <c r="H21" s="924"/>
      <c r="I21" s="925"/>
      <c r="K21" s="265"/>
    </row>
    <row r="22" spans="1:11" ht="68.25" customHeight="1" x14ac:dyDescent="0.25">
      <c r="A22" s="839"/>
      <c r="B22" s="449" t="s">
        <v>303</v>
      </c>
      <c r="C22" s="449" t="s">
        <v>799</v>
      </c>
      <c r="D22" s="362">
        <v>1</v>
      </c>
      <c r="E22" s="928" t="s">
        <v>883</v>
      </c>
      <c r="F22" s="929"/>
      <c r="G22" s="441">
        <f>6/6</f>
        <v>1</v>
      </c>
      <c r="H22" s="921" t="s">
        <v>1066</v>
      </c>
      <c r="I22" s="922"/>
      <c r="K22" s="265"/>
    </row>
    <row r="23" spans="1:11" ht="76.5" customHeight="1" x14ac:dyDescent="0.25">
      <c r="A23" s="839"/>
      <c r="B23" s="450" t="s">
        <v>698</v>
      </c>
      <c r="C23" s="450" t="s">
        <v>823</v>
      </c>
      <c r="D23" s="447">
        <v>1</v>
      </c>
      <c r="E23" s="822" t="s">
        <v>883</v>
      </c>
      <c r="F23" s="823"/>
      <c r="G23" s="448">
        <f>6/6</f>
        <v>1</v>
      </c>
      <c r="H23" s="921" t="s">
        <v>1066</v>
      </c>
      <c r="I23" s="922"/>
    </row>
    <row r="24" spans="1:11" ht="48.75" customHeight="1" x14ac:dyDescent="0.25">
      <c r="A24" s="839"/>
      <c r="B24" s="464" t="s">
        <v>693</v>
      </c>
      <c r="C24" s="464" t="s">
        <v>694</v>
      </c>
      <c r="D24" s="465">
        <v>1</v>
      </c>
      <c r="E24" s="466" t="s">
        <v>822</v>
      </c>
      <c r="F24" s="467" t="s">
        <v>878</v>
      </c>
      <c r="G24" s="468">
        <f>6/6</f>
        <v>1</v>
      </c>
      <c r="H24" s="911" t="s">
        <v>899</v>
      </c>
      <c r="I24" s="912"/>
    </row>
    <row r="25" spans="1:11" ht="48.75" customHeight="1" x14ac:dyDescent="0.25">
      <c r="A25" s="839"/>
      <c r="B25" s="442" t="s">
        <v>763</v>
      </c>
      <c r="C25" s="442" t="s">
        <v>800</v>
      </c>
      <c r="D25" s="366">
        <v>1</v>
      </c>
      <c r="E25" s="442" t="s">
        <v>898</v>
      </c>
      <c r="F25" s="366" t="s">
        <v>656</v>
      </c>
      <c r="G25" s="443">
        <f>1/6</f>
        <v>0.16666666666666666</v>
      </c>
      <c r="H25" s="913"/>
      <c r="I25" s="914"/>
    </row>
    <row r="26" spans="1:11" ht="51.75" customHeight="1" x14ac:dyDescent="0.25">
      <c r="A26" s="840"/>
      <c r="B26" s="353" t="s">
        <v>764</v>
      </c>
      <c r="C26" s="353" t="s">
        <v>909</v>
      </c>
      <c r="D26" s="444">
        <v>1</v>
      </c>
      <c r="E26" s="442" t="s">
        <v>898</v>
      </c>
      <c r="F26" s="366" t="s">
        <v>656</v>
      </c>
      <c r="G26" s="445">
        <f>1/6</f>
        <v>0.16666666666666666</v>
      </c>
      <c r="H26" s="915"/>
      <c r="I26" s="916"/>
    </row>
    <row r="27" spans="1:11" ht="31.5" customHeight="1" thickBot="1" x14ac:dyDescent="0.3">
      <c r="A27" s="258"/>
      <c r="B27" s="259"/>
      <c r="C27" s="260"/>
      <c r="D27" s="261">
        <f>SUM(D22:D26)</f>
        <v>5</v>
      </c>
      <c r="E27" s="806"/>
      <c r="F27" s="807"/>
      <c r="G27" s="807"/>
      <c r="I27" s="144"/>
    </row>
    <row r="28" spans="1:11" ht="41.25" customHeight="1" thickTop="1" x14ac:dyDescent="0.25">
      <c r="A28" s="838">
        <v>2.2999999999999998</v>
      </c>
      <c r="B28" s="811" t="s">
        <v>768</v>
      </c>
      <c r="C28" s="812"/>
      <c r="D28" s="812"/>
      <c r="E28" s="812"/>
      <c r="F28" s="812"/>
      <c r="G28" s="812"/>
      <c r="H28" s="812"/>
      <c r="I28" s="813"/>
    </row>
    <row r="29" spans="1:11" ht="57.75" customHeight="1" x14ac:dyDescent="0.25">
      <c r="A29" s="839"/>
      <c r="B29" s="361" t="s">
        <v>231</v>
      </c>
      <c r="C29" s="361" t="s">
        <v>807</v>
      </c>
      <c r="D29" s="372">
        <v>1</v>
      </c>
      <c r="E29" s="822" t="s">
        <v>905</v>
      </c>
      <c r="F29" s="823"/>
      <c r="G29" s="451">
        <f>6/6</f>
        <v>1</v>
      </c>
      <c r="H29" s="820"/>
      <c r="I29" s="820"/>
    </row>
    <row r="30" spans="1:11" ht="48" customHeight="1" x14ac:dyDescent="0.25">
      <c r="A30" s="839"/>
      <c r="B30" s="361" t="s">
        <v>232</v>
      </c>
      <c r="C30" s="361" t="s">
        <v>692</v>
      </c>
      <c r="D30" s="372">
        <v>1</v>
      </c>
      <c r="E30" s="822" t="s">
        <v>883</v>
      </c>
      <c r="F30" s="823"/>
      <c r="G30" s="451">
        <f t="shared" ref="G30:G35" si="0">6/6</f>
        <v>1</v>
      </c>
      <c r="H30" s="821"/>
      <c r="I30" s="821"/>
    </row>
    <row r="31" spans="1:11" ht="56.25" customHeight="1" x14ac:dyDescent="0.25">
      <c r="A31" s="839"/>
      <c r="B31" s="361" t="s">
        <v>691</v>
      </c>
      <c r="C31" s="361" t="s">
        <v>793</v>
      </c>
      <c r="D31" s="372">
        <v>1</v>
      </c>
      <c r="E31" s="822" t="s">
        <v>883</v>
      </c>
      <c r="F31" s="823"/>
      <c r="G31" s="451">
        <f t="shared" si="0"/>
        <v>1</v>
      </c>
      <c r="H31" s="824"/>
      <c r="I31" s="825"/>
    </row>
    <row r="32" spans="1:11" ht="60" customHeight="1" x14ac:dyDescent="0.25">
      <c r="A32" s="839"/>
      <c r="B32" s="361" t="s">
        <v>695</v>
      </c>
      <c r="C32" s="361" t="s">
        <v>903</v>
      </c>
      <c r="D32" s="372">
        <v>1</v>
      </c>
      <c r="E32" s="822" t="s">
        <v>883</v>
      </c>
      <c r="F32" s="823"/>
      <c r="G32" s="451">
        <f t="shared" si="0"/>
        <v>1</v>
      </c>
      <c r="H32" s="826"/>
      <c r="I32" s="827"/>
    </row>
    <row r="33" spans="1:9" ht="53.25" customHeight="1" x14ac:dyDescent="0.25">
      <c r="A33" s="839"/>
      <c r="B33" s="485" t="s">
        <v>696</v>
      </c>
      <c r="C33" s="485" t="s">
        <v>795</v>
      </c>
      <c r="D33" s="484">
        <v>1</v>
      </c>
      <c r="E33" s="828" t="s">
        <v>897</v>
      </c>
      <c r="F33" s="829"/>
      <c r="G33" s="445">
        <f t="shared" si="0"/>
        <v>1</v>
      </c>
      <c r="H33" s="828"/>
      <c r="I33" s="829"/>
    </row>
    <row r="34" spans="1:9" ht="51" customHeight="1" x14ac:dyDescent="0.25">
      <c r="A34" s="839"/>
      <c r="B34" s="485" t="s">
        <v>697</v>
      </c>
      <c r="C34" s="485" t="s">
        <v>798</v>
      </c>
      <c r="D34" s="484">
        <v>1</v>
      </c>
      <c r="E34" s="828" t="s">
        <v>897</v>
      </c>
      <c r="F34" s="829"/>
      <c r="G34" s="445">
        <f t="shared" si="0"/>
        <v>1</v>
      </c>
      <c r="H34" s="828"/>
      <c r="I34" s="829"/>
    </row>
    <row r="35" spans="1:9" ht="50.25" customHeight="1" x14ac:dyDescent="0.25">
      <c r="A35" s="840"/>
      <c r="B35" s="361" t="s">
        <v>775</v>
      </c>
      <c r="C35" s="361" t="s">
        <v>902</v>
      </c>
      <c r="D35" s="372">
        <v>1</v>
      </c>
      <c r="E35" s="822" t="s">
        <v>883</v>
      </c>
      <c r="F35" s="823"/>
      <c r="G35" s="451">
        <f t="shared" si="0"/>
        <v>1</v>
      </c>
      <c r="H35" s="830"/>
      <c r="I35" s="831"/>
    </row>
    <row r="36" spans="1:9" ht="34.5" customHeight="1" thickBot="1" x14ac:dyDescent="0.3">
      <c r="A36" s="258"/>
      <c r="B36" s="259"/>
      <c r="C36" s="260"/>
      <c r="D36" s="261">
        <f>SUM(D29:D35)</f>
        <v>7</v>
      </c>
      <c r="E36" s="806"/>
      <c r="F36" s="807"/>
      <c r="G36" s="807"/>
      <c r="H36" s="807"/>
      <c r="I36" s="808"/>
    </row>
    <row r="37" spans="1:9" ht="34.5" customHeight="1" thickTop="1" x14ac:dyDescent="0.25">
      <c r="A37" s="838">
        <v>2.4</v>
      </c>
      <c r="B37" s="814" t="s">
        <v>815</v>
      </c>
      <c r="C37" s="815"/>
      <c r="D37" s="815"/>
      <c r="E37" s="815"/>
      <c r="F37" s="815"/>
      <c r="G37" s="815"/>
      <c r="H37" s="815"/>
      <c r="I37" s="816"/>
    </row>
    <row r="38" spans="1:9" ht="57" customHeight="1" x14ac:dyDescent="0.25">
      <c r="A38" s="839"/>
      <c r="B38" s="452" t="s">
        <v>700</v>
      </c>
      <c r="C38" s="453" t="s">
        <v>797</v>
      </c>
      <c r="D38" s="454">
        <v>1</v>
      </c>
      <c r="E38" s="822" t="s">
        <v>883</v>
      </c>
      <c r="F38" s="823"/>
      <c r="G38" s="455">
        <f>6/6</f>
        <v>1</v>
      </c>
      <c r="H38" s="826"/>
      <c r="I38" s="827"/>
    </row>
    <row r="39" spans="1:9" ht="54.75" customHeight="1" x14ac:dyDescent="0.25">
      <c r="A39" s="841"/>
      <c r="B39" s="452" t="s">
        <v>762</v>
      </c>
      <c r="C39" s="453" t="s">
        <v>761</v>
      </c>
      <c r="D39" s="454">
        <v>1</v>
      </c>
      <c r="E39" s="822" t="s">
        <v>883</v>
      </c>
      <c r="F39" s="823"/>
      <c r="G39" s="455">
        <f>6/6</f>
        <v>1</v>
      </c>
      <c r="H39" s="830"/>
      <c r="I39" s="831"/>
    </row>
    <row r="40" spans="1:9" ht="30.75" customHeight="1" thickBot="1" x14ac:dyDescent="0.3">
      <c r="A40" s="258"/>
      <c r="B40" s="259"/>
      <c r="C40" s="260"/>
      <c r="D40" s="261">
        <f>SUM(D38:D39)</f>
        <v>2</v>
      </c>
      <c r="E40" s="806"/>
      <c r="F40" s="807"/>
      <c r="G40" s="807"/>
      <c r="H40" s="807"/>
      <c r="I40" s="808"/>
    </row>
    <row r="41" spans="1:9" ht="45.75" customHeight="1" thickTop="1" x14ac:dyDescent="0.25">
      <c r="A41" s="838">
        <v>2.5</v>
      </c>
      <c r="B41" s="817" t="s">
        <v>818</v>
      </c>
      <c r="C41" s="818"/>
      <c r="D41" s="818"/>
      <c r="E41" s="818"/>
      <c r="F41" s="818"/>
      <c r="G41" s="818"/>
      <c r="H41" s="818"/>
      <c r="I41" s="819"/>
    </row>
    <row r="42" spans="1:9" ht="54.75" customHeight="1" x14ac:dyDescent="0.25">
      <c r="A42" s="839"/>
      <c r="B42" s="456" t="s">
        <v>701</v>
      </c>
      <c r="C42" s="505" t="s">
        <v>802</v>
      </c>
      <c r="D42" s="457">
        <v>1</v>
      </c>
      <c r="E42" s="822" t="s">
        <v>883</v>
      </c>
      <c r="F42" s="823"/>
      <c r="G42" s="458">
        <f>6/6</f>
        <v>1</v>
      </c>
      <c r="H42" s="809"/>
      <c r="I42" s="810"/>
    </row>
    <row r="43" spans="1:9" ht="41.25" customHeight="1" x14ac:dyDescent="0.25">
      <c r="A43" s="840"/>
      <c r="B43" s="460" t="s">
        <v>829</v>
      </c>
      <c r="C43" s="506" t="s">
        <v>667</v>
      </c>
      <c r="D43" s="461">
        <v>1</v>
      </c>
      <c r="E43" s="822" t="s">
        <v>883</v>
      </c>
      <c r="F43" s="823"/>
      <c r="G43" s="459">
        <f>6/6</f>
        <v>1</v>
      </c>
      <c r="H43" s="830"/>
      <c r="I43" s="831"/>
    </row>
    <row r="44" spans="1:9" ht="45.75" customHeight="1" thickBot="1" x14ac:dyDescent="0.3">
      <c r="A44" s="258"/>
      <c r="B44" s="259"/>
      <c r="C44" s="260"/>
      <c r="D44" s="352">
        <f>SUM(D41:D43)</f>
        <v>2</v>
      </c>
      <c r="E44" s="806"/>
      <c r="F44" s="807"/>
      <c r="G44" s="807"/>
      <c r="H44" s="807"/>
      <c r="I44" s="808"/>
    </row>
    <row r="45" spans="1:9" ht="33.75" customHeight="1" thickTop="1" x14ac:dyDescent="0.25">
      <c r="A45" s="838">
        <v>2.6</v>
      </c>
      <c r="B45" s="814" t="s">
        <v>771</v>
      </c>
      <c r="C45" s="815"/>
      <c r="D45" s="815"/>
      <c r="E45" s="815"/>
      <c r="F45" s="815"/>
      <c r="G45" s="815"/>
      <c r="H45" s="815"/>
      <c r="I45" s="816"/>
    </row>
    <row r="46" spans="1:9" ht="44.25" customHeight="1" x14ac:dyDescent="0.25">
      <c r="A46" s="839"/>
      <c r="B46" s="439" t="s">
        <v>681</v>
      </c>
      <c r="C46" s="439" t="s">
        <v>682</v>
      </c>
      <c r="D46" s="372">
        <v>1</v>
      </c>
      <c r="E46" s="822" t="s">
        <v>883</v>
      </c>
      <c r="F46" s="823"/>
      <c r="G46" s="462">
        <f>6/6</f>
        <v>1</v>
      </c>
      <c r="H46" s="826"/>
      <c r="I46" s="827"/>
    </row>
    <row r="47" spans="1:9" ht="48" customHeight="1" x14ac:dyDescent="0.25">
      <c r="A47" s="839"/>
      <c r="B47" s="439" t="s">
        <v>683</v>
      </c>
      <c r="C47" s="439" t="s">
        <v>684</v>
      </c>
      <c r="D47" s="372">
        <v>1</v>
      </c>
      <c r="E47" s="822" t="s">
        <v>883</v>
      </c>
      <c r="F47" s="823"/>
      <c r="G47" s="448">
        <f t="shared" ref="G47:G50" si="1">6/6</f>
        <v>1</v>
      </c>
      <c r="H47" s="826"/>
      <c r="I47" s="827"/>
    </row>
    <row r="48" spans="1:9" ht="43.5" customHeight="1" x14ac:dyDescent="0.25">
      <c r="A48" s="839"/>
      <c r="B48" s="439" t="s">
        <v>685</v>
      </c>
      <c r="C48" s="439" t="s">
        <v>686</v>
      </c>
      <c r="D48" s="372">
        <v>1</v>
      </c>
      <c r="E48" s="822" t="s">
        <v>883</v>
      </c>
      <c r="F48" s="823"/>
      <c r="G48" s="448">
        <f t="shared" si="1"/>
        <v>1</v>
      </c>
      <c r="H48" s="826"/>
      <c r="I48" s="827"/>
    </row>
    <row r="49" spans="1:9" ht="45.75" customHeight="1" x14ac:dyDescent="0.25">
      <c r="A49" s="839"/>
      <c r="B49" s="439" t="s">
        <v>687</v>
      </c>
      <c r="C49" s="439" t="s">
        <v>688</v>
      </c>
      <c r="D49" s="372">
        <v>1</v>
      </c>
      <c r="E49" s="822" t="s">
        <v>883</v>
      </c>
      <c r="F49" s="823"/>
      <c r="G49" s="463">
        <f t="shared" si="1"/>
        <v>1</v>
      </c>
      <c r="H49" s="826"/>
      <c r="I49" s="827"/>
    </row>
    <row r="50" spans="1:9" ht="41.25" customHeight="1" x14ac:dyDescent="0.25">
      <c r="A50" s="840"/>
      <c r="B50" s="439" t="s">
        <v>790</v>
      </c>
      <c r="C50" s="354" t="s">
        <v>792</v>
      </c>
      <c r="D50" s="355">
        <v>1</v>
      </c>
      <c r="E50" s="822" t="s">
        <v>883</v>
      </c>
      <c r="F50" s="823"/>
      <c r="G50" s="356">
        <f t="shared" si="1"/>
        <v>1</v>
      </c>
      <c r="H50" s="849"/>
      <c r="I50" s="850"/>
    </row>
    <row r="51" spans="1:9" ht="29.25" customHeight="1" thickBot="1" x14ac:dyDescent="0.3">
      <c r="A51" s="262"/>
      <c r="B51" s="259"/>
      <c r="C51" s="260"/>
      <c r="D51" s="261">
        <f>SUM(D46:D50)</f>
        <v>5</v>
      </c>
      <c r="E51" s="806"/>
      <c r="F51" s="807"/>
      <c r="G51" s="807"/>
      <c r="I51" s="144"/>
    </row>
    <row r="52" spans="1:9" ht="29.25" customHeight="1" thickTop="1" x14ac:dyDescent="0.25">
      <c r="A52" s="838">
        <v>2.7</v>
      </c>
      <c r="B52" s="814" t="s">
        <v>689</v>
      </c>
      <c r="C52" s="815"/>
      <c r="D52" s="815"/>
      <c r="E52" s="815"/>
      <c r="F52" s="815"/>
      <c r="G52" s="815"/>
      <c r="H52" s="815"/>
      <c r="I52" s="816"/>
    </row>
    <row r="53" spans="1:9" ht="49.5" customHeight="1" x14ac:dyDescent="0.25">
      <c r="A53" s="839"/>
      <c r="B53" s="449" t="s">
        <v>675</v>
      </c>
      <c r="C53" s="449" t="s">
        <v>676</v>
      </c>
      <c r="D53" s="469">
        <v>1</v>
      </c>
      <c r="E53" s="822" t="s">
        <v>883</v>
      </c>
      <c r="F53" s="823"/>
      <c r="G53" s="470">
        <f>6/6</f>
        <v>1</v>
      </c>
      <c r="H53" s="809"/>
      <c r="I53" s="810"/>
    </row>
    <row r="54" spans="1:9" ht="45" customHeight="1" x14ac:dyDescent="0.25">
      <c r="A54" s="839"/>
      <c r="B54" s="439" t="s">
        <v>677</v>
      </c>
      <c r="C54" s="439" t="s">
        <v>678</v>
      </c>
      <c r="D54" s="372">
        <v>1</v>
      </c>
      <c r="E54" s="822" t="s">
        <v>883</v>
      </c>
      <c r="F54" s="823"/>
      <c r="G54" s="470">
        <f t="shared" ref="G54:G55" si="2">6/6</f>
        <v>1</v>
      </c>
      <c r="H54" s="826"/>
      <c r="I54" s="827"/>
    </row>
    <row r="55" spans="1:9" ht="55.5" customHeight="1" x14ac:dyDescent="0.25">
      <c r="A55" s="841"/>
      <c r="B55" s="446" t="s">
        <v>679</v>
      </c>
      <c r="C55" s="446" t="s">
        <v>690</v>
      </c>
      <c r="D55" s="471">
        <v>1</v>
      </c>
      <c r="E55" s="822" t="s">
        <v>883</v>
      </c>
      <c r="F55" s="823"/>
      <c r="G55" s="470">
        <f t="shared" si="2"/>
        <v>1</v>
      </c>
      <c r="H55" s="826"/>
      <c r="I55" s="827"/>
    </row>
    <row r="56" spans="1:9" ht="29.25" customHeight="1" thickBot="1" x14ac:dyDescent="0.3">
      <c r="A56" s="350"/>
      <c r="B56" s="357"/>
      <c r="C56" s="358"/>
      <c r="D56" s="359">
        <f>SUM(D53:D55)</f>
        <v>3</v>
      </c>
      <c r="E56" s="806"/>
      <c r="F56" s="807"/>
      <c r="G56" s="807"/>
      <c r="H56" s="807"/>
      <c r="I56" s="808"/>
    </row>
    <row r="57" spans="1:9" ht="29.25" customHeight="1" thickTop="1" x14ac:dyDescent="0.25">
      <c r="A57" s="838">
        <v>2.8</v>
      </c>
      <c r="B57" s="883" t="s">
        <v>773</v>
      </c>
      <c r="C57" s="884"/>
      <c r="D57" s="884"/>
      <c r="E57" s="884"/>
      <c r="F57" s="884"/>
      <c r="G57" s="884"/>
      <c r="H57" s="884"/>
      <c r="I57" s="885"/>
    </row>
    <row r="58" spans="1:9" ht="73.5" customHeight="1" x14ac:dyDescent="0.25">
      <c r="A58" s="839"/>
      <c r="B58" s="354" t="s">
        <v>671</v>
      </c>
      <c r="C58" s="354" t="s">
        <v>672</v>
      </c>
      <c r="D58" s="355">
        <v>1</v>
      </c>
      <c r="E58" s="822" t="s">
        <v>883</v>
      </c>
      <c r="F58" s="823"/>
      <c r="G58" s="360">
        <f>6/6</f>
        <v>1</v>
      </c>
      <c r="H58" s="857" t="s">
        <v>1054</v>
      </c>
      <c r="I58" s="858"/>
    </row>
    <row r="59" spans="1:9" ht="47.25" customHeight="1" x14ac:dyDescent="0.25">
      <c r="A59" s="839"/>
      <c r="B59" s="354" t="s">
        <v>314</v>
      </c>
      <c r="C59" s="354" t="s">
        <v>673</v>
      </c>
      <c r="D59" s="355">
        <v>1</v>
      </c>
      <c r="E59" s="822" t="s">
        <v>883</v>
      </c>
      <c r="F59" s="823"/>
      <c r="G59" s="360">
        <f>6/6</f>
        <v>1</v>
      </c>
      <c r="H59" s="867"/>
      <c r="I59" s="868"/>
    </row>
    <row r="60" spans="1:9" ht="52.5" customHeight="1" x14ac:dyDescent="0.25">
      <c r="A60" s="839"/>
      <c r="B60" s="354" t="s">
        <v>674</v>
      </c>
      <c r="C60" s="354" t="s">
        <v>803</v>
      </c>
      <c r="D60" s="355">
        <v>1</v>
      </c>
      <c r="E60" s="822" t="s">
        <v>883</v>
      </c>
      <c r="F60" s="823"/>
      <c r="G60" s="360">
        <f>6/6</f>
        <v>1</v>
      </c>
      <c r="H60" s="867"/>
      <c r="I60" s="868"/>
    </row>
    <row r="61" spans="1:9" ht="65.25" customHeight="1" x14ac:dyDescent="0.25">
      <c r="A61" s="839"/>
      <c r="B61" s="473" t="s">
        <v>670</v>
      </c>
      <c r="C61" s="473" t="s">
        <v>765</v>
      </c>
      <c r="D61" s="474">
        <v>1</v>
      </c>
      <c r="E61" s="475" t="s">
        <v>820</v>
      </c>
      <c r="F61" s="476" t="s">
        <v>878</v>
      </c>
      <c r="G61" s="477">
        <f>6/6</f>
        <v>1</v>
      </c>
      <c r="H61" s="855" t="s">
        <v>899</v>
      </c>
      <c r="I61" s="856"/>
    </row>
    <row r="62" spans="1:9" ht="63" customHeight="1" x14ac:dyDescent="0.25">
      <c r="A62" s="839"/>
      <c r="B62" s="270" t="s">
        <v>776</v>
      </c>
      <c r="C62" s="270" t="s">
        <v>804</v>
      </c>
      <c r="D62" s="279">
        <v>0</v>
      </c>
      <c r="E62" s="861" t="s">
        <v>827</v>
      </c>
      <c r="F62" s="862"/>
      <c r="G62" s="859" t="s">
        <v>656</v>
      </c>
      <c r="H62" s="853"/>
      <c r="I62" s="854"/>
    </row>
    <row r="63" spans="1:9" ht="62.25" customHeight="1" x14ac:dyDescent="0.25">
      <c r="A63" s="841"/>
      <c r="B63" s="351" t="s">
        <v>777</v>
      </c>
      <c r="C63" s="351" t="s">
        <v>805</v>
      </c>
      <c r="D63" s="257">
        <v>0</v>
      </c>
      <c r="E63" s="863" t="s">
        <v>828</v>
      </c>
      <c r="F63" s="864"/>
      <c r="G63" s="860"/>
      <c r="H63" s="851"/>
      <c r="I63" s="852"/>
    </row>
    <row r="64" spans="1:9" ht="32.25" customHeight="1" thickBot="1" x14ac:dyDescent="0.3">
      <c r="A64" s="259"/>
      <c r="B64" s="259"/>
      <c r="C64" s="260"/>
      <c r="D64" s="261">
        <f>SUM(D58:D63)</f>
        <v>4</v>
      </c>
      <c r="E64" s="806"/>
      <c r="F64" s="807"/>
      <c r="G64" s="807"/>
      <c r="H64" s="807"/>
      <c r="I64" s="807"/>
    </row>
    <row r="65" spans="1:9" ht="15.75" thickTop="1" x14ac:dyDescent="0.25">
      <c r="A65" s="836"/>
      <c r="B65" s="837"/>
      <c r="C65" s="837"/>
      <c r="D65" s="23"/>
      <c r="E65" s="23"/>
      <c r="F65" s="23"/>
      <c r="G65" s="263"/>
      <c r="H65" s="23"/>
      <c r="I65" s="23"/>
    </row>
  </sheetData>
  <mergeCells count="114">
    <mergeCell ref="E8:I8"/>
    <mergeCell ref="H24:I24"/>
    <mergeCell ref="H25:I25"/>
    <mergeCell ref="H26:I26"/>
    <mergeCell ref="H20:I20"/>
    <mergeCell ref="H18:I18"/>
    <mergeCell ref="H19:I19"/>
    <mergeCell ref="H22:I22"/>
    <mergeCell ref="H23:I23"/>
    <mergeCell ref="B21:I21"/>
    <mergeCell ref="E18:F18"/>
    <mergeCell ref="E19:F19"/>
    <mergeCell ref="E22:F22"/>
    <mergeCell ref="E23:F23"/>
    <mergeCell ref="B13:C13"/>
    <mergeCell ref="B14:C14"/>
    <mergeCell ref="E17:F17"/>
    <mergeCell ref="E13:I13"/>
    <mergeCell ref="D1:I2"/>
    <mergeCell ref="B5:C5"/>
    <mergeCell ref="H60:I60"/>
    <mergeCell ref="H59:I59"/>
    <mergeCell ref="H9:I9"/>
    <mergeCell ref="H10:I10"/>
    <mergeCell ref="B6:C6"/>
    <mergeCell ref="B7:C7"/>
    <mergeCell ref="E7:I7"/>
    <mergeCell ref="E6:I6"/>
    <mergeCell ref="B57:I57"/>
    <mergeCell ref="B52:I52"/>
    <mergeCell ref="E20:G20"/>
    <mergeCell ref="B8:C8"/>
    <mergeCell ref="B10:C10"/>
    <mergeCell ref="B11:C11"/>
    <mergeCell ref="E11:I11"/>
    <mergeCell ref="B16:I16"/>
    <mergeCell ref="H17:I17"/>
    <mergeCell ref="E14:I14"/>
    <mergeCell ref="E15:I15"/>
    <mergeCell ref="B12:C12"/>
    <mergeCell ref="E12:I12"/>
    <mergeCell ref="H47:I47"/>
    <mergeCell ref="H48:I48"/>
    <mergeCell ref="H49:I49"/>
    <mergeCell ref="H50:I50"/>
    <mergeCell ref="E44:I44"/>
    <mergeCell ref="E56:I56"/>
    <mergeCell ref="H63:I63"/>
    <mergeCell ref="H62:I62"/>
    <mergeCell ref="H61:I61"/>
    <mergeCell ref="H53:I53"/>
    <mergeCell ref="H54:I54"/>
    <mergeCell ref="H55:I55"/>
    <mergeCell ref="H58:I58"/>
    <mergeCell ref="G62:G63"/>
    <mergeCell ref="E62:F62"/>
    <mergeCell ref="E63:F63"/>
    <mergeCell ref="B45:I45"/>
    <mergeCell ref="A3:I3"/>
    <mergeCell ref="E5:I5"/>
    <mergeCell ref="A65:C65"/>
    <mergeCell ref="A28:A35"/>
    <mergeCell ref="E27:G27"/>
    <mergeCell ref="A37:A39"/>
    <mergeCell ref="A41:A43"/>
    <mergeCell ref="A45:A50"/>
    <mergeCell ref="A57:A63"/>
    <mergeCell ref="E51:G51"/>
    <mergeCell ref="A52:A55"/>
    <mergeCell ref="A16:A19"/>
    <mergeCell ref="A20:C20"/>
    <mergeCell ref="A21:A26"/>
    <mergeCell ref="B9:C9"/>
    <mergeCell ref="B15:C15"/>
    <mergeCell ref="E64:I64"/>
    <mergeCell ref="H43:I43"/>
    <mergeCell ref="H46:I46"/>
    <mergeCell ref="E32:F32"/>
    <mergeCell ref="E33:F33"/>
    <mergeCell ref="E34:F34"/>
    <mergeCell ref="E35:F35"/>
    <mergeCell ref="E46:F46"/>
    <mergeCell ref="E43:F43"/>
    <mergeCell ref="E54:F54"/>
    <mergeCell ref="E55:F55"/>
    <mergeCell ref="E59:F59"/>
    <mergeCell ref="E60:F60"/>
    <mergeCell ref="E58:F58"/>
    <mergeCell ref="E47:F47"/>
    <mergeCell ref="E48:F48"/>
    <mergeCell ref="E49:F49"/>
    <mergeCell ref="E50:F50"/>
    <mergeCell ref="E53:F53"/>
    <mergeCell ref="E40:I40"/>
    <mergeCell ref="H42:I42"/>
    <mergeCell ref="E36:I36"/>
    <mergeCell ref="B28:I28"/>
    <mergeCell ref="B37:I37"/>
    <mergeCell ref="B41:I41"/>
    <mergeCell ref="H29:I29"/>
    <mergeCell ref="H30:I30"/>
    <mergeCell ref="E29:F29"/>
    <mergeCell ref="H31:I31"/>
    <mergeCell ref="H32:I32"/>
    <mergeCell ref="E42:F42"/>
    <mergeCell ref="H33:I33"/>
    <mergeCell ref="H34:I34"/>
    <mergeCell ref="H35:I35"/>
    <mergeCell ref="H38:I38"/>
    <mergeCell ref="H39:I39"/>
    <mergeCell ref="E30:F30"/>
    <mergeCell ref="E31:F31"/>
    <mergeCell ref="E38:F38"/>
    <mergeCell ref="E39:F39"/>
  </mergeCells>
  <phoneticPr fontId="62" type="noConversion"/>
  <pageMargins left="0.70866141732283472" right="0.70866141732283472" top="0.74803149606299213" bottom="0.74803149606299213" header="0.31496062992125984" footer="0.31496062992125984"/>
  <pageSetup paperSize="9" scale="73" orientation="landscape" r:id="rId1"/>
  <headerFooter>
    <oddFooter>&amp;LPrepared By: Anesia Cloete (SPO)&amp;C&amp;D&amp;R&amp;N</oddFooter>
  </headerFooter>
  <rowBreaks count="1" manualBreakCount="1">
    <brk id="18"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B3B2520BC1B54B8537BF942978C92B" ma:contentTypeVersion="7" ma:contentTypeDescription="Create a new document." ma:contentTypeScope="" ma:versionID="fc2d43cebf325f963c4e4d3ae2e4020d">
  <xsd:schema xmlns:xsd="http://www.w3.org/2001/XMLSchema" xmlns:xs="http://www.w3.org/2001/XMLSchema" xmlns:p="http://schemas.microsoft.com/office/2006/metadata/properties" xmlns:ns3="1fa974cd-a5f7-427d-946f-2c7ab10a2f6c" xmlns:ns4="6beadfd0-3a63-4dfb-891e-12785750b6b6" targetNamespace="http://schemas.microsoft.com/office/2006/metadata/properties" ma:root="true" ma:fieldsID="7712aee621af364cec6b2534a30168a5" ns3:_="" ns4:_="">
    <xsd:import namespace="1fa974cd-a5f7-427d-946f-2c7ab10a2f6c"/>
    <xsd:import namespace="6beadfd0-3a63-4dfb-891e-12785750b6b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a974cd-a5f7-427d-946f-2c7ab10a2f6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eadfd0-3a63-4dfb-891e-12785750b6b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D8BD0E-6961-46F9-97C3-88839C2B986C}">
  <ds:schemaRefs>
    <ds:schemaRef ds:uri="http://schemas.microsoft.com/sharepoint/v3/contenttype/forms"/>
  </ds:schemaRefs>
</ds:datastoreItem>
</file>

<file path=customXml/itemProps2.xml><?xml version="1.0" encoding="utf-8"?>
<ds:datastoreItem xmlns:ds="http://schemas.openxmlformats.org/officeDocument/2006/customXml" ds:itemID="{28061757-5E32-400E-BA1E-E943981D31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a974cd-a5f7-427d-946f-2c7ab10a2f6c"/>
    <ds:schemaRef ds:uri="6beadfd0-3a63-4dfb-891e-12785750b6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F77AE7-E9C5-4D23-AD05-A5FA74F4B561}">
  <ds:schemaRefs>
    <ds:schemaRef ds:uri="http://schemas.microsoft.com/office/2006/documentManagement/types"/>
    <ds:schemaRef ds:uri="1fa974cd-a5f7-427d-946f-2c7ab10a2f6c"/>
    <ds:schemaRef ds:uri="http://purl.org/dc/elements/1.1/"/>
    <ds:schemaRef ds:uri="http://purl.org/dc/dcmitype/"/>
    <ds:schemaRef ds:uri="http://purl.org/dc/terms/"/>
    <ds:schemaRef ds:uri="http://schemas.microsoft.com/office/2006/metadata/properties"/>
    <ds:schemaRef ds:uri="http://schemas.openxmlformats.org/package/2006/metadata/core-properties"/>
    <ds:schemaRef ds:uri="http://schemas.microsoft.com/office/infopath/2007/PartnerControls"/>
    <ds:schemaRef ds:uri="6beadfd0-3a63-4dfb-891e-12785750b6b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PHASE 1 </vt:lpstr>
      <vt:lpstr>Summary of Progress Chart -Ph 1</vt:lpstr>
      <vt:lpstr>PHASE 2</vt:lpstr>
      <vt:lpstr>Summary of Progress Chart -Ph 2</vt:lpstr>
      <vt:lpstr>PHASE 3</vt:lpstr>
      <vt:lpstr>Summary of Progress Chart -Ph 3</vt:lpstr>
      <vt:lpstr>PHASE 4</vt:lpstr>
      <vt:lpstr>Summary of Progress Chart -Ph 4</vt:lpstr>
      <vt:lpstr>TOTAL REGS &amp; STDS - OVERVIEW</vt:lpstr>
      <vt:lpstr>TOTAL REGS &amp; STDS SUMMARIZED</vt:lpstr>
      <vt:lpstr>NOV_2025 - TOTAL REGS &amp; STDS</vt:lpstr>
      <vt:lpstr>IFRS17</vt:lpstr>
      <vt:lpstr>Board Approved SL</vt:lpstr>
      <vt:lpstr>Grandfathering of SL</vt:lpstr>
      <vt:lpstr>Remaining Regulations &amp; Standar</vt:lpstr>
      <vt:lpstr>'TOTAL REGS &amp; STDS SUMMARIZED'!_Hlk118911627</vt:lpstr>
      <vt:lpstr>'TOTAL REGS &amp; STDS - OVERVIEW'!_Toc521064456</vt:lpstr>
      <vt:lpstr>'TOTAL REGS &amp; STDS SUMMARIZED'!_Toc521064456</vt:lpstr>
      <vt:lpstr>'Grandfathering of SL'!_Toc521496016</vt:lpstr>
      <vt:lpstr>'Remaining Regulations &amp; Standar'!_Toc521496016</vt:lpstr>
      <vt:lpstr>'Grandfathering of SL'!Print_Area</vt:lpstr>
      <vt:lpstr>'NOV_2025 - TOTAL REGS &amp; STDS'!Print_Area</vt:lpstr>
      <vt:lpstr>'PHASE 1 '!Print_Area</vt:lpstr>
      <vt:lpstr>'PHASE 2'!Print_Area</vt:lpstr>
      <vt:lpstr>'PHASE 3'!Print_Area</vt:lpstr>
      <vt:lpstr>'PHASE 4'!Print_Area</vt:lpstr>
      <vt:lpstr>'Summary of Progress Chart -Ph 1'!Print_Area</vt:lpstr>
      <vt:lpstr>'Summary of Progress Chart -Ph 2'!Print_Area</vt:lpstr>
      <vt:lpstr>'Summary of Progress Chart -Ph 3'!Print_Area</vt:lpstr>
      <vt:lpstr>'Summary of Progress Chart -Ph 4'!Print_Area</vt:lpstr>
      <vt:lpstr>'TOTAL REGS &amp; STDS - OVERVIEW'!Print_Area</vt:lpstr>
      <vt:lpstr>'TOTAL REGS &amp; STDS SUMMARIZED'!Print_Area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Christofina Shindume</dc:creator>
  <cp:lastModifiedBy>Nasilele Siyambango</cp:lastModifiedBy>
  <cp:lastPrinted>2025-11-24T11:19:53Z</cp:lastPrinted>
  <dcterms:created xsi:type="dcterms:W3CDTF">2015-07-16T15:56:28Z</dcterms:created>
  <dcterms:modified xsi:type="dcterms:W3CDTF">2026-07-14T14:11:40Z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stagC">
    <vt:lpwstr>1533301691</vt:lpwstr>
  </property>
  <property fmtid="{D5CDD505-2E9C-101B-9397-08002B2CF9AE}" pid="3" name="ContentTypeId">
    <vt:lpwstr>0x01010017B3B2520BC1B54B8537BF942978C92B</vt:lpwstr>
  </property>
</Properties>
</file>